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E778" lockStructure="1"/>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Dashboard" sheetId="2" state="visible" r:id="rId2"/>
    <sheet xmlns:r="http://schemas.openxmlformats.org/officeDocument/2006/relationships" name="Report" sheetId="3" state="visible" r:id="rId3"/>
    <sheet xmlns:r="http://schemas.openxmlformats.org/officeDocument/2006/relationships" name="Menu" sheetId="4" state="visible" r:id="rId4"/>
    <sheet xmlns:r="http://schemas.openxmlformats.org/officeDocument/2006/relationships" name="Recipes" sheetId="5" state="visible" r:id="rId5"/>
    <sheet xmlns:r="http://schemas.openxmlformats.org/officeDocument/2006/relationships" name="Ingredients" sheetId="6" state="visible" r:id="rId6"/>
    <sheet xmlns:r="http://schemas.openxmlformats.org/officeDocument/2006/relationships" name="Sales" sheetId="7" state="visible" r:id="rId7"/>
    <sheet xmlns:r="http://schemas.openxmlformats.org/officeDocument/2006/relationships" name="Settings" sheetId="8" state="visible" r:id="rId8"/>
    <sheet xmlns:r="http://schemas.openxmlformats.org/officeDocument/2006/relationships" name="Lang" sheetId="9" state="hidden" r:id="rId9"/>
    <sheet xmlns:r="http://schemas.openxmlformats.org/officeDocument/2006/relationships" name="Calc" sheetId="10" state="hidden" r:id="rId10"/>
  </sheets>
  <definedNames>
    <definedName name="iName">Ingredients!$B$8:$B$157</definedName>
    <definedName name="iUnit">Ingredients!$C$8:$C$157</definedName>
    <definedName name="iEff">Ingredients!$F$8:$F$157</definedName>
    <definedName name="mName">Menu!$B$8:$B$47</definedName>
    <definedName name="mCat">Menu!$C$8:$C$47</definedName>
    <definedName name="mPrice">Menu!$D$8:$D$47</definedName>
    <definedName name="mCost">Menu!$E$8:$E$47</definedName>
    <definedName name="rDish">Recipes!$B$8:$B$607</definedName>
    <definedName name="rCost">Recipes!$G$8:$G$607</definedName>
    <definedName name="sDate">Sales!$A$8:$A$20007</definedName>
    <definedName name="sItem">Sales!$B$8:$B$20007</definedName>
    <definedName name="sPort">Sales!$C$8:$C$20007</definedName>
    <definedName name="_xlnm.Print_Area" localSheetId="0">'START'!$A$1:$T$41</definedName>
    <definedName name="_xlnm.Print_Area" localSheetId="1">'Dashboard'!$A$1:$T$77</definedName>
    <definedName name="_xlnm.Print_Area" localSheetId="2">'Report'!$A$1:$T$45</definedName>
    <definedName name="_xlnm.Print_Titles" localSheetId="3">'Menu'!$7:$7</definedName>
    <definedName name="_xlnm.Print_Area" localSheetId="3">'Menu'!$A$1:$M$49</definedName>
    <definedName name="_xlnm.Print_Titles" localSheetId="4">'Recipes'!$7:$7</definedName>
    <definedName name="_xlnm.Print_Area" localSheetId="4">'Recipes'!$A$1:$G$200</definedName>
    <definedName name="_xlnm.Print_Titles" localSheetId="5">'Ingredients'!$7:$7</definedName>
    <definedName name="_xlnm.Print_Area" localSheetId="5">'Ingredients'!$A$1:$G$60</definedName>
    <definedName name="_xlnm._FilterDatabase" localSheetId="6" hidden="1">'Sales'!$A$7:$D$8318</definedName>
    <definedName name="_xlnm.Print_Titles" localSheetId="6">'Sales'!$7:$7</definedName>
    <definedName name="_xlnm.Print_Area" localSheetId="7">'Settings'!$A$1:$T$24</definedName>
  </definedNames>
  <calcPr calcId="124519" fullCalcOnLoad="1"/>
</workbook>
</file>

<file path=xl/styles.xml><?xml version="1.0" encoding="utf-8"?>
<styleSheet xmlns="http://schemas.openxmlformats.org/spreadsheetml/2006/main">
  <numFmts count="6">
    <numFmt numFmtId="164" formatCode="0.0%"/>
    <numFmt numFmtId="165" formatCode="#,##0.00 &quot;€&quot;"/>
    <numFmt numFmtId="166" formatCode="0.000"/>
    <numFmt numFmtId="167" formatCode="yyyy-mm-dd"/>
    <numFmt numFmtId="168" formatCode="#,##0 &quot;€&quot;;-#,##0 &quot;€&quot;;&quot;–&quot;"/>
    <numFmt numFmtId="169" formatCode="+0.0%;-0.0%;0.0%"/>
  </numFmts>
  <fonts count="45">
    <font>
      <name val="Calibri"/>
      <family val="2"/>
      <color theme="1"/>
      <sz val="11"/>
      <scheme val="minor"/>
    </font>
    <font>
      <name val="Calibri"/>
      <b val="1"/>
      <color rgb="00073B3C"/>
      <sz val="20"/>
    </font>
    <font>
      <name val="Calibri"/>
      <b val="1"/>
      <color rgb="00EAF5F7"/>
      <sz val="18"/>
    </font>
    <font>
      <name val="Calibri"/>
      <b val="1"/>
      <color rgb="00EAF5F7"/>
      <sz val="9"/>
    </font>
    <font>
      <name val="Calibri"/>
      <b val="1"/>
      <color rgb="00073B3C"/>
      <sz val="9"/>
    </font>
    <font>
      <name val="Calibri"/>
      <b val="1"/>
      <color rgb="00EAF5F7"/>
      <sz val="11"/>
    </font>
    <font>
      <name val="Calibri"/>
      <b val="1"/>
      <color rgb="00073B3C"/>
      <sz val="12"/>
    </font>
    <font>
      <name val="Calibri"/>
      <i val="1"/>
      <color rgb="009AB5C1"/>
      <sz val="9"/>
    </font>
    <font>
      <name val="Calibri"/>
      <color rgb="009AB5C1"/>
      <sz val="8"/>
    </font>
    <font>
      <name val="Calibri"/>
      <b val="1"/>
      <color rgb="00EAF5F7"/>
      <sz val="16"/>
    </font>
    <font>
      <name val="Calibri"/>
      <color rgb="009AB5C1"/>
      <sz val="9"/>
    </font>
    <font>
      <name val="Calibri"/>
      <b val="1"/>
      <color rgb="00073B3C"/>
      <sz val="10"/>
    </font>
    <font>
      <name val="Calibri"/>
      <color rgb="001B2B36"/>
      <sz val="10"/>
    </font>
    <font>
      <name val="Calibri"/>
      <b val="1"/>
      <color rgb="001B2B36"/>
      <sz val="10"/>
    </font>
    <font>
      <name val="Calibri"/>
      <b val="1"/>
      <color rgb="0036DAC5"/>
      <sz val="9"/>
    </font>
    <font>
      <name val="Calibri"/>
      <color rgb="00FFFFFF"/>
      <sz val="8"/>
    </font>
    <font>
      <name val="Calibri"/>
      <color rgb="00091522"/>
      <sz val="8"/>
    </font>
    <font>
      <name val="Calibri"/>
      <color rgb="005B6B75"/>
      <sz val="8"/>
    </font>
    <font>
      <name val="Calibri"/>
      <b val="1"/>
      <color rgb="009AB5C1"/>
      <sz val="9"/>
    </font>
    <font>
      <name val="Calibri"/>
      <b val="1"/>
      <color rgb="009AB5C1"/>
      <sz val="8"/>
    </font>
    <font>
      <name val="Calibri"/>
      <b val="1"/>
      <color rgb="00EAF5F7"/>
      <sz val="12"/>
    </font>
    <font>
      <name val="Calibri"/>
      <i val="1"/>
      <color rgb="009AB5C1"/>
      <sz val="8"/>
    </font>
    <font>
      <name val="Calibri"/>
      <b val="1"/>
      <color rgb="00EAF5F7"/>
      <sz val="19"/>
    </font>
    <font>
      <name val="Calibri"/>
      <b val="1"/>
      <color rgb="0036DAC5"/>
      <sz val="8"/>
    </font>
    <font>
      <name val="Calibri"/>
      <b val="1"/>
      <color rgb="0036DAC5"/>
      <sz val="10"/>
    </font>
    <font>
      <name val="Calibri"/>
      <b val="1"/>
      <color rgb="0036DAC5"/>
      <sz val="11"/>
    </font>
    <font>
      <name val="Calibri"/>
      <b val="1"/>
      <color rgb="0036DAC5"/>
      <sz val="13"/>
    </font>
    <font>
      <name val="Calibri"/>
      <color rgb="00EAF5F7"/>
      <sz val="9"/>
    </font>
    <font>
      <name val="Calibri"/>
      <b val="1"/>
      <color rgb="00F5C451"/>
      <sz val="11"/>
    </font>
    <font>
      <name val="Calibri"/>
      <b val="1"/>
      <color rgb="00F5C451"/>
      <sz val="13"/>
    </font>
    <font>
      <name val="Calibri"/>
      <b val="1"/>
      <color rgb="00A78BFA"/>
      <sz val="11"/>
    </font>
    <font>
      <name val="Calibri"/>
      <b val="1"/>
      <color rgb="00A78BFA"/>
      <sz val="13"/>
    </font>
    <font>
      <name val="Calibri"/>
      <b val="1"/>
      <color rgb="00FFAD6A"/>
      <sz val="11"/>
    </font>
    <font>
      <name val="Calibri"/>
      <b val="1"/>
      <color rgb="00FFAD6A"/>
      <sz val="13"/>
    </font>
    <font>
      <name val="Calibri"/>
      <b val="1"/>
      <color rgb="00EAF5F7"/>
      <sz val="15"/>
    </font>
    <font>
      <name val="Calibri"/>
      <color rgb="00EAF5F7"/>
      <sz val="8"/>
    </font>
    <font>
      <name val="Calibri"/>
      <b val="1"/>
      <color rgb="00F5C451"/>
      <sz val="9"/>
    </font>
    <font>
      <name val="Calibri"/>
      <b val="1"/>
      <color rgb="00A78BFA"/>
      <sz val="9"/>
    </font>
    <font>
      <name val="Calibri"/>
      <b val="1"/>
      <color rgb="00FFAD6A"/>
      <sz val="9"/>
    </font>
    <font>
      <name val="Calibri"/>
      <b val="1"/>
      <color rgb="00073B3C"/>
      <sz val="30"/>
    </font>
    <font>
      <name val="Calibri"/>
      <b val="1"/>
      <color rgb="00EAF5F7"/>
      <sz val="22"/>
    </font>
    <font>
      <name val="Calibri"/>
      <color rgb="009AB5C1"/>
      <sz val="10"/>
    </font>
    <font>
      <name val="Calibri"/>
      <color rgb="00EAF5F7"/>
      <sz val="11"/>
    </font>
    <font>
      <name val="Calibri"/>
      <color rgb="00EAF5F7"/>
      <sz val="10"/>
    </font>
    <font>
      <name val="Calibri"/>
      <b val="1"/>
      <color rgb="00EAF5F7"/>
      <sz val="14"/>
    </font>
  </fonts>
  <fills count="10">
    <fill>
      <patternFill/>
    </fill>
    <fill>
      <patternFill patternType="gray125"/>
    </fill>
    <fill>
      <patternFill patternType="solid">
        <fgColor rgb="00091522"/>
      </patternFill>
    </fill>
    <fill>
      <patternFill patternType="solid">
        <fgColor rgb="0036DAC5"/>
      </patternFill>
    </fill>
    <fill>
      <patternFill patternType="solid">
        <fgColor rgb="0013283A"/>
      </patternFill>
    </fill>
    <fill>
      <patternFill patternType="solid">
        <fgColor rgb="00CBFFF2"/>
      </patternFill>
    </fill>
    <fill>
      <patternFill patternType="solid">
        <fgColor rgb="00E9FBF6"/>
      </patternFill>
    </fill>
    <fill>
      <patternFill patternType="solid">
        <fgColor rgb="00F3F6F8"/>
      </patternFill>
    </fill>
    <fill>
      <patternFill patternType="solid">
        <fgColor rgb="001B9299"/>
      </patternFill>
    </fill>
    <fill>
      <patternFill patternType="solid">
        <fgColor rgb="000F2232"/>
      </patternFill>
    </fill>
  </fills>
  <borders count="3">
    <border>
      <left/>
      <right/>
      <top/>
      <bottom/>
      <diagonal/>
    </border>
    <border>
      <bottom style="thin">
        <color rgb="009FB4BF"/>
      </bottom>
    </border>
    <border>
      <left style="thick">
        <color rgb="00091522"/>
      </left>
    </border>
  </borders>
  <cellStyleXfs count="1">
    <xf numFmtId="0" fontId="0" fillId="0" borderId="0"/>
  </cellStyleXfs>
  <cellXfs count="132">
    <xf numFmtId="0" fontId="0" fillId="0" borderId="0" pivotButton="0" quotePrefix="0" xfId="0"/>
    <xf numFmtId="0" fontId="0" fillId="2" borderId="0" pivotButton="0" quotePrefix="0" xfId="0"/>
    <xf numFmtId="0" fontId="39" fillId="3" borderId="0" applyAlignment="1" pivotButton="0" quotePrefix="0" xfId="0">
      <alignment horizontal="center" vertical="center"/>
    </xf>
    <xf numFmtId="0" fontId="0" fillId="3" borderId="0" pivotButton="0" quotePrefix="0" xfId="0"/>
    <xf numFmtId="0" fontId="40" fillId="2" borderId="0" applyAlignment="1" pivotButton="0" quotePrefix="0" xfId="0">
      <alignment horizontal="left" vertical="center"/>
    </xf>
    <xf numFmtId="0" fontId="41" fillId="2" borderId="0" applyAlignment="1" pivotButton="0" quotePrefix="0" xfId="0">
      <alignment horizontal="left" vertical="center"/>
    </xf>
    <xf numFmtId="0" fontId="4" fillId="3" borderId="0" applyAlignment="1" pivotButton="0" quotePrefix="0" xfId="0">
      <alignment horizontal="center" vertical="center"/>
    </xf>
    <xf numFmtId="0" fontId="3" fillId="4" borderId="0" applyAlignment="1" pivotButton="0" quotePrefix="0" xfId="0">
      <alignment horizontal="center" vertical="center"/>
    </xf>
    <xf numFmtId="0" fontId="0" fillId="4" borderId="0" pivotButton="0" quotePrefix="0" xfId="0"/>
    <xf numFmtId="0" fontId="42" fillId="4" borderId="0" applyAlignment="1" pivotButton="0" quotePrefix="0" xfId="0">
      <alignment horizontal="left" vertical="center" wrapText="1"/>
    </xf>
    <xf numFmtId="0" fontId="1" fillId="3" borderId="0" applyAlignment="1" pivotButton="0" quotePrefix="0" xfId="0">
      <alignment horizontal="center" vertical="center"/>
    </xf>
    <xf numFmtId="0" fontId="25" fillId="4" borderId="0" applyAlignment="1" pivotButton="0" quotePrefix="0" xfId="0">
      <alignment horizontal="left" vertical="center"/>
    </xf>
    <xf numFmtId="0" fontId="43" fillId="4" borderId="0" applyAlignment="1" pivotButton="0" quotePrefix="0" xfId="0">
      <alignment horizontal="left" vertical="top" wrapText="1"/>
    </xf>
    <xf numFmtId="0" fontId="7" fillId="2" borderId="0" applyAlignment="1" pivotButton="0" quotePrefix="0" xfId="0">
      <alignment horizontal="left" vertical="center"/>
    </xf>
    <xf numFmtId="0" fontId="10" fillId="4" borderId="0" applyAlignment="1" pivotButton="0" quotePrefix="0" xfId="0">
      <alignment horizontal="left" vertical="center" wrapText="1"/>
    </xf>
    <xf numFmtId="0" fontId="19" fillId="4" borderId="0" applyAlignment="1" pivotButton="0" quotePrefix="0" xfId="0">
      <alignment horizontal="left" vertical="center"/>
    </xf>
    <xf numFmtId="0" fontId="44" fillId="4" borderId="0" applyAlignment="1" pivotButton="0" quotePrefix="0" xfId="0">
      <alignment horizontal="left" vertical="center"/>
    </xf>
    <xf numFmtId="0" fontId="10" fillId="4" borderId="0" applyAlignment="1" pivotButton="0" quotePrefix="0" xfId="0">
      <alignment horizontal="left" vertical="center"/>
    </xf>
    <xf numFmtId="0" fontId="24" fillId="4" borderId="0" applyAlignment="1" pivotButton="0" quotePrefix="0" xfId="0">
      <alignment horizontal="left" vertical="center"/>
    </xf>
    <xf numFmtId="0" fontId="2" fillId="2" borderId="0" applyAlignment="1" pivotButton="0" quotePrefix="0" xfId="0">
      <alignment horizontal="left" vertical="center"/>
    </xf>
    <xf numFmtId="0" fontId="18" fillId="2" borderId="0" applyAlignment="1" pivotButton="0" quotePrefix="0" xfId="0">
      <alignment horizontal="left" vertical="center"/>
    </xf>
    <xf numFmtId="0" fontId="19" fillId="2" borderId="0" applyAlignment="1" pivotButton="0" quotePrefix="0" xfId="0">
      <alignment horizontal="left" vertical="bottom"/>
    </xf>
    <xf numFmtId="1" fontId="6" fillId="5" borderId="0" applyAlignment="1" applyProtection="1" pivotButton="0" quotePrefix="0" xfId="0">
      <alignment horizontal="center" vertical="center"/>
      <protection locked="0" hidden="0"/>
    </xf>
    <xf numFmtId="0" fontId="0" fillId="5" borderId="0" pivotButton="0" quotePrefix="0" xfId="0"/>
    <xf numFmtId="0" fontId="6" fillId="5" borderId="0" applyAlignment="1" applyProtection="1" pivotButton="0" quotePrefix="0" xfId="0">
      <alignment horizontal="center" vertical="center"/>
      <protection locked="0" hidden="0"/>
    </xf>
    <xf numFmtId="0" fontId="20" fillId="4" borderId="0" applyAlignment="1" pivotButton="0" quotePrefix="0" xfId="0">
      <alignment horizontal="left" vertical="center"/>
    </xf>
    <xf numFmtId="0" fontId="21" fillId="2" borderId="0" applyAlignment="1" pivotButton="0" quotePrefix="0" xfId="0">
      <alignment horizontal="left" vertical="center"/>
    </xf>
    <xf numFmtId="0" fontId="19" fillId="4" borderId="0" applyAlignment="1" pivotButton="0" quotePrefix="0" xfId="0">
      <alignment horizontal="left" vertical="center" wrapText="1"/>
    </xf>
    <xf numFmtId="0" fontId="19" fillId="4" borderId="2" applyAlignment="1" pivotButton="0" quotePrefix="0" xfId="0">
      <alignment horizontal="left" vertical="center" wrapText="1"/>
    </xf>
    <xf numFmtId="168" fontId="22" fillId="4" borderId="0" applyAlignment="1" pivotButton="0" quotePrefix="0" xfId="0">
      <alignment horizontal="left" vertical="center"/>
    </xf>
    <xf numFmtId="164" fontId="22" fillId="4" borderId="2" applyAlignment="1" pivotButton="0" quotePrefix="0" xfId="0">
      <alignment horizontal="left" vertical="center"/>
    </xf>
    <xf numFmtId="168" fontId="22" fillId="4" borderId="2" applyAlignment="1" pivotButton="0" quotePrefix="0" xfId="0">
      <alignment horizontal="left" vertical="center"/>
    </xf>
    <xf numFmtId="3" fontId="22" fillId="4" borderId="2" applyAlignment="1" pivotButton="0" quotePrefix="0" xfId="0">
      <alignment horizontal="left" vertical="center"/>
    </xf>
    <xf numFmtId="169" fontId="22" fillId="4" borderId="2" applyAlignment="1" pivotButton="0" quotePrefix="0" xfId="0">
      <alignment horizontal="left" vertical="center"/>
    </xf>
    <xf numFmtId="1" fontId="22" fillId="4" borderId="2" applyAlignment="1" pivotButton="0" quotePrefix="0" xfId="0">
      <alignment horizontal="left" vertical="center"/>
    </xf>
    <xf numFmtId="0" fontId="0" fillId="4" borderId="2" pivotButton="0" quotePrefix="0" xfId="0"/>
    <xf numFmtId="0" fontId="8" fillId="4" borderId="0" applyAlignment="1" pivotButton="0" quotePrefix="0" xfId="0">
      <alignment horizontal="left" vertical="center"/>
    </xf>
    <xf numFmtId="168" fontId="23" fillId="4" borderId="0" applyAlignment="1" pivotButton="0" quotePrefix="0" xfId="0">
      <alignment horizontal="right" vertical="center"/>
    </xf>
    <xf numFmtId="0" fontId="8" fillId="4" borderId="2" applyAlignment="1" pivotButton="0" quotePrefix="0" xfId="0">
      <alignment horizontal="left" vertical="center"/>
    </xf>
    <xf numFmtId="164" fontId="23" fillId="4" borderId="0" applyAlignment="1" pivotButton="0" quotePrefix="0" xfId="0">
      <alignment horizontal="right" vertical="center"/>
    </xf>
    <xf numFmtId="165" fontId="23" fillId="4" borderId="0" applyAlignment="1" pivotButton="0" quotePrefix="0" xfId="0">
      <alignment horizontal="right" vertical="center"/>
    </xf>
    <xf numFmtId="1" fontId="23" fillId="4" borderId="0" applyAlignment="1" pivotButton="0" quotePrefix="0" xfId="0">
      <alignment horizontal="right" vertical="center"/>
    </xf>
    <xf numFmtId="1" fontId="26" fillId="4" borderId="0" applyAlignment="1" pivotButton="0" quotePrefix="0" xfId="0">
      <alignment horizontal="right" vertical="center"/>
    </xf>
    <xf numFmtId="0" fontId="27" fillId="4" borderId="0" applyAlignment="1" pivotButton="0" quotePrefix="0" xfId="0">
      <alignment horizontal="left" vertical="top" wrapText="1"/>
    </xf>
    <xf numFmtId="0" fontId="28" fillId="4" borderId="0" applyAlignment="1" pivotButton="0" quotePrefix="0" xfId="0">
      <alignment horizontal="left" vertical="center"/>
    </xf>
    <xf numFmtId="1" fontId="29" fillId="4" borderId="0" applyAlignment="1" pivotButton="0" quotePrefix="0" xfId="0">
      <alignment horizontal="right" vertical="center"/>
    </xf>
    <xf numFmtId="0" fontId="30" fillId="4" borderId="0" applyAlignment="1" pivotButton="0" quotePrefix="0" xfId="0">
      <alignment horizontal="left" vertical="center"/>
    </xf>
    <xf numFmtId="1" fontId="31" fillId="4" borderId="0" applyAlignment="1" pivotButton="0" quotePrefix="0" xfId="0">
      <alignment horizontal="right" vertical="center"/>
    </xf>
    <xf numFmtId="0" fontId="32" fillId="4" borderId="0" applyAlignment="1" pivotButton="0" quotePrefix="0" xfId="0">
      <alignment horizontal="left" vertical="center"/>
    </xf>
    <xf numFmtId="1" fontId="33" fillId="4" borderId="0" applyAlignment="1" pivotButton="0" quotePrefix="0" xfId="0">
      <alignment horizontal="right" vertical="center"/>
    </xf>
    <xf numFmtId="0" fontId="21" fillId="2" borderId="0" applyAlignment="1" pivotButton="0" quotePrefix="0" xfId="0">
      <alignment horizontal="left" vertical="center" wrapText="1"/>
    </xf>
    <xf numFmtId="0" fontId="5" fillId="4" borderId="0" applyAlignment="1" pivotButton="0" quotePrefix="0" xfId="0">
      <alignment horizontal="left" vertical="center" wrapText="1"/>
    </xf>
    <xf numFmtId="3" fontId="25" fillId="4" borderId="0" applyAlignment="1" pivotButton="0" quotePrefix="0" xfId="0">
      <alignment horizontal="right" vertical="center"/>
    </xf>
    <xf numFmtId="168" fontId="25" fillId="4" borderId="0" applyAlignment="1" pivotButton="0" quotePrefix="0" xfId="0">
      <alignment horizontal="right" vertical="center"/>
    </xf>
    <xf numFmtId="164" fontId="25" fillId="4" borderId="0" applyAlignment="1" pivotButton="0" quotePrefix="0" xfId="0">
      <alignment horizontal="right" vertical="center"/>
    </xf>
    <xf numFmtId="1" fontId="25" fillId="4" borderId="0" applyAlignment="1" pivotButton="0" quotePrefix="0" xfId="0">
      <alignment horizontal="right" vertical="center"/>
    </xf>
    <xf numFmtId="0" fontId="8" fillId="2" borderId="0" applyAlignment="1" pivotButton="0" quotePrefix="0" xfId="0">
      <alignment horizontal="left" vertical="center" wrapText="1"/>
    </xf>
    <xf numFmtId="0" fontId="5" fillId="4" borderId="0" applyAlignment="1" pivotButton="0" quotePrefix="0" xfId="0">
      <alignment horizontal="left" vertical="center"/>
    </xf>
    <xf numFmtId="1" fontId="5" fillId="4" borderId="0" applyAlignment="1" pivotButton="0" quotePrefix="0" xfId="0">
      <alignment horizontal="left" vertical="center"/>
    </xf>
    <xf numFmtId="0" fontId="19" fillId="4" borderId="2" applyAlignment="1" pivotButton="0" quotePrefix="0" xfId="0">
      <alignment horizontal="left" vertical="center"/>
    </xf>
    <xf numFmtId="168" fontId="34" fillId="4" borderId="0" applyAlignment="1" pivotButton="0" quotePrefix="0" xfId="0">
      <alignment horizontal="left" vertical="center"/>
    </xf>
    <xf numFmtId="164" fontId="34" fillId="4" borderId="2" applyAlignment="1" pivotButton="0" quotePrefix="0" xfId="0">
      <alignment horizontal="left" vertical="center"/>
    </xf>
    <xf numFmtId="168" fontId="34" fillId="4" borderId="2" applyAlignment="1" pivotButton="0" quotePrefix="0" xfId="0">
      <alignment horizontal="left" vertical="center"/>
    </xf>
    <xf numFmtId="3" fontId="34" fillId="4" borderId="2" applyAlignment="1" pivotButton="0" quotePrefix="0" xfId="0">
      <alignment horizontal="left" vertical="center"/>
    </xf>
    <xf numFmtId="169" fontId="34" fillId="4" borderId="2" applyAlignment="1" pivotButton="0" quotePrefix="0" xfId="0">
      <alignment horizontal="left" vertical="center"/>
    </xf>
    <xf numFmtId="1" fontId="34" fillId="4" borderId="2" applyAlignment="1" pivotButton="0" quotePrefix="0" xfId="0">
      <alignment horizontal="left" vertical="center"/>
    </xf>
    <xf numFmtId="0" fontId="4" fillId="3" borderId="0" applyAlignment="1" pivotButton="0" quotePrefix="0" xfId="0">
      <alignment horizontal="left" vertical="center" wrapText="1"/>
    </xf>
    <xf numFmtId="0" fontId="4" fillId="3" borderId="0" applyAlignment="1" pivotButton="0" quotePrefix="0" xfId="0">
      <alignment horizontal="center" vertical="center" wrapText="1"/>
    </xf>
    <xf numFmtId="0" fontId="3" fillId="4" borderId="0" applyAlignment="1" pivotButton="0" quotePrefix="0" xfId="0">
      <alignment horizontal="left" vertical="center"/>
    </xf>
    <xf numFmtId="168" fontId="27" fillId="4" borderId="0" applyAlignment="1" pivotButton="0" quotePrefix="0" xfId="0">
      <alignment horizontal="right" vertical="center"/>
    </xf>
    <xf numFmtId="169" fontId="27" fillId="4" borderId="0" applyAlignment="1" pivotButton="0" quotePrefix="0" xfId="0">
      <alignment horizontal="right" vertical="center"/>
    </xf>
    <xf numFmtId="164" fontId="27" fillId="4" borderId="0" applyAlignment="1" pivotButton="0" quotePrefix="0" xfId="0">
      <alignment horizontal="right" vertical="center"/>
    </xf>
    <xf numFmtId="3" fontId="27" fillId="4" borderId="0" applyAlignment="1" pivotButton="0" quotePrefix="0" xfId="0">
      <alignment horizontal="right" vertical="center"/>
    </xf>
    <xf numFmtId="0" fontId="14" fillId="4" borderId="0" applyAlignment="1" pivotButton="0" quotePrefix="0" xfId="0">
      <alignment horizontal="left" vertical="center"/>
    </xf>
    <xf numFmtId="0" fontId="3" fillId="2" borderId="0" applyAlignment="1" pivotButton="0" quotePrefix="0" xfId="0">
      <alignment horizontal="left" vertical="center"/>
    </xf>
    <xf numFmtId="168" fontId="27" fillId="2" borderId="0" applyAlignment="1" pivotButton="0" quotePrefix="0" xfId="0">
      <alignment horizontal="right" vertical="center"/>
    </xf>
    <xf numFmtId="169" fontId="27" fillId="2" borderId="0" applyAlignment="1" pivotButton="0" quotePrefix="0" xfId="0">
      <alignment horizontal="right" vertical="center"/>
    </xf>
    <xf numFmtId="164" fontId="27" fillId="2" borderId="0" applyAlignment="1" pivotButton="0" quotePrefix="0" xfId="0">
      <alignment horizontal="right" vertical="center"/>
    </xf>
    <xf numFmtId="3" fontId="27" fillId="2" borderId="0" applyAlignment="1" pivotButton="0" quotePrefix="0" xfId="0">
      <alignment horizontal="right" vertical="center"/>
    </xf>
    <xf numFmtId="0" fontId="10" fillId="2" borderId="0" applyAlignment="1" pivotButton="0" quotePrefix="0" xfId="0">
      <alignment horizontal="left" vertical="center"/>
    </xf>
    <xf numFmtId="0" fontId="14" fillId="2" borderId="0" applyAlignment="1" pivotButton="0" quotePrefix="0" xfId="0">
      <alignment horizontal="left" vertical="center"/>
    </xf>
    <xf numFmtId="0" fontId="14" fillId="9" borderId="0" applyAlignment="1" pivotButton="0" quotePrefix="0" xfId="0">
      <alignment horizontal="left" vertical="center"/>
    </xf>
    <xf numFmtId="168" fontId="14" fillId="9" borderId="0" applyAlignment="1" pivotButton="0" quotePrefix="0" xfId="0">
      <alignment horizontal="right" vertical="center"/>
    </xf>
    <xf numFmtId="169" fontId="14" fillId="9" borderId="0" applyAlignment="1" pivotButton="0" quotePrefix="0" xfId="0">
      <alignment horizontal="right" vertical="center"/>
    </xf>
    <xf numFmtId="164" fontId="14" fillId="9" borderId="0" applyAlignment="1" pivotButton="0" quotePrefix="0" xfId="0">
      <alignment horizontal="right" vertical="center"/>
    </xf>
    <xf numFmtId="3" fontId="14" fillId="9" borderId="0" applyAlignment="1" pivotButton="0" quotePrefix="0" xfId="0">
      <alignment horizontal="right" vertical="center"/>
    </xf>
    <xf numFmtId="0" fontId="19" fillId="2" borderId="0" applyAlignment="1" pivotButton="0" quotePrefix="0" xfId="0">
      <alignment horizontal="left" vertical="center"/>
    </xf>
    <xf numFmtId="3" fontId="14" fillId="2" borderId="0" applyAlignment="1" pivotButton="0" quotePrefix="0" xfId="0">
      <alignment horizontal="right" vertical="center"/>
    </xf>
    <xf numFmtId="164" fontId="14" fillId="2" borderId="0" applyAlignment="1" pivotButton="0" quotePrefix="0" xfId="0">
      <alignment horizontal="right" vertical="center"/>
    </xf>
    <xf numFmtId="168" fontId="14" fillId="2" borderId="0" applyAlignment="1" pivotButton="0" quotePrefix="0" xfId="0">
      <alignment horizontal="right" vertical="center"/>
    </xf>
    <xf numFmtId="1" fontId="14" fillId="2" borderId="0" applyAlignment="1" pivotButton="0" quotePrefix="0" xfId="0">
      <alignment horizontal="right" vertical="center"/>
    </xf>
    <xf numFmtId="1" fontId="14" fillId="4" borderId="0" applyAlignment="1" pivotButton="0" quotePrefix="0" xfId="0">
      <alignment horizontal="center" vertical="center"/>
    </xf>
    <xf numFmtId="0" fontId="35" fillId="4" borderId="0" applyAlignment="1" pivotButton="0" quotePrefix="0" xfId="0">
      <alignment horizontal="left" vertical="center" wrapText="1"/>
    </xf>
    <xf numFmtId="0" fontId="36" fillId="4" borderId="0" applyAlignment="1" pivotButton="0" quotePrefix="0" xfId="0">
      <alignment horizontal="left" vertical="center"/>
    </xf>
    <xf numFmtId="1" fontId="36" fillId="4" borderId="0" applyAlignment="1" pivotButton="0" quotePrefix="0" xfId="0">
      <alignment horizontal="center" vertical="center"/>
    </xf>
    <xf numFmtId="0" fontId="37" fillId="4" borderId="0" applyAlignment="1" pivotButton="0" quotePrefix="0" xfId="0">
      <alignment horizontal="left" vertical="center"/>
    </xf>
    <xf numFmtId="1" fontId="37" fillId="4" borderId="0" applyAlignment="1" pivotButton="0" quotePrefix="0" xfId="0">
      <alignment horizontal="center" vertical="center"/>
    </xf>
    <xf numFmtId="0" fontId="38" fillId="4" borderId="0" applyAlignment="1" pivotButton="0" quotePrefix="0" xfId="0">
      <alignment horizontal="left" vertical="center"/>
    </xf>
    <xf numFmtId="1" fontId="38" fillId="4" borderId="0" applyAlignment="1" pivotButton="0" quotePrefix="0" xfId="0">
      <alignment horizontal="center" vertical="center"/>
    </xf>
    <xf numFmtId="0" fontId="8" fillId="2" borderId="0" applyAlignment="1" pivotButton="0" quotePrefix="0" xfId="0">
      <alignment horizontal="left" vertical="center"/>
    </xf>
    <xf numFmtId="0" fontId="9" fillId="2" borderId="0" applyAlignment="1" pivotButton="0" quotePrefix="0" xfId="0">
      <alignment horizontal="left" vertical="center"/>
    </xf>
    <xf numFmtId="0" fontId="16" fillId="0" borderId="0" pivotButton="0" quotePrefix="0" xfId="0"/>
    <xf numFmtId="0" fontId="10" fillId="2" borderId="0" applyAlignment="1" pivotButton="0" quotePrefix="0" xfId="0">
      <alignment horizontal="left" vertical="center" wrapText="1"/>
    </xf>
    <xf numFmtId="0" fontId="11" fillId="3" borderId="0" applyAlignment="1" pivotButton="0" quotePrefix="0" xfId="0">
      <alignment horizontal="center" vertical="center" wrapText="1"/>
    </xf>
    <xf numFmtId="0" fontId="11" fillId="8" borderId="0" applyAlignment="1" pivotButton="0" quotePrefix="0" xfId="0">
      <alignment horizontal="center" vertical="center" wrapText="1"/>
    </xf>
    <xf numFmtId="49" fontId="13" fillId="6" borderId="0" applyProtection="1" pivotButton="0" quotePrefix="0" xfId="0">
      <protection locked="0" hidden="0"/>
    </xf>
    <xf numFmtId="49" fontId="12" fillId="6" borderId="0" applyProtection="1" pivotButton="0" quotePrefix="0" xfId="0">
      <protection locked="0" hidden="0"/>
    </xf>
    <xf numFmtId="165" fontId="12" fillId="6" borderId="0" applyProtection="1" pivotButton="0" quotePrefix="0" xfId="0">
      <protection locked="0" hidden="0"/>
    </xf>
    <xf numFmtId="165" fontId="13" fillId="7" borderId="0" pivotButton="0" quotePrefix="0" xfId="0"/>
    <xf numFmtId="164" fontId="12" fillId="7" borderId="0" pivotButton="0" quotePrefix="0" xfId="0"/>
    <xf numFmtId="165" fontId="12" fillId="7" borderId="0" pivotButton="0" quotePrefix="0" xfId="0"/>
    <xf numFmtId="3" fontId="12" fillId="7" borderId="0" pivotButton="0" quotePrefix="0" xfId="0"/>
    <xf numFmtId="168" fontId="12" fillId="7" borderId="0" pivotButton="0" quotePrefix="0" xfId="0"/>
    <xf numFmtId="49" fontId="13" fillId="7" borderId="0" pivotButton="0" quotePrefix="0" xfId="0"/>
    <xf numFmtId="49" fontId="12" fillId="7" borderId="0" applyAlignment="1" pivotButton="0" quotePrefix="0" xfId="0">
      <alignment horizontal="left" vertical="center"/>
    </xf>
    <xf numFmtId="0" fontId="15" fillId="0" borderId="0" pivotButton="0" quotePrefix="0" xfId="0"/>
    <xf numFmtId="0" fontId="17" fillId="0" borderId="0" applyAlignment="1" pivotButton="0" quotePrefix="0" xfId="0">
      <alignment horizontal="left" vertical="center"/>
    </xf>
    <xf numFmtId="166" fontId="12" fillId="6" borderId="0" applyProtection="1" pivotButton="0" quotePrefix="0" xfId="0">
      <protection locked="0" hidden="0"/>
    </xf>
    <xf numFmtId="49" fontId="12" fillId="7" borderId="0" pivotButton="0" quotePrefix="0" xfId="0"/>
    <xf numFmtId="49" fontId="12" fillId="6" borderId="1" applyProtection="1" pivotButton="0" quotePrefix="0" xfId="0">
      <protection locked="0" hidden="0"/>
    </xf>
    <xf numFmtId="166" fontId="12" fillId="6" borderId="1" applyProtection="1" pivotButton="0" quotePrefix="0" xfId="0">
      <protection locked="0" hidden="0"/>
    </xf>
    <xf numFmtId="49" fontId="12" fillId="7" borderId="1" pivotButton="0" quotePrefix="0" xfId="0"/>
    <xf numFmtId="165" fontId="12" fillId="7" borderId="1" pivotButton="0" quotePrefix="0" xfId="0"/>
    <xf numFmtId="165" fontId="13" fillId="7" borderId="1" pivotButton="0" quotePrefix="0" xfId="0"/>
    <xf numFmtId="9" fontId="12" fillId="6" borderId="0" applyProtection="1" pivotButton="0" quotePrefix="0" xfId="0">
      <protection locked="0" hidden="0"/>
    </xf>
    <xf numFmtId="0" fontId="0" fillId="0" borderId="0" applyProtection="1" pivotButton="0" quotePrefix="0" xfId="0">
      <protection locked="0" hidden="0"/>
    </xf>
    <xf numFmtId="167" fontId="0" fillId="0" borderId="0" applyProtection="1" pivotButton="0" quotePrefix="0" xfId="0">
      <protection locked="0" hidden="0"/>
    </xf>
    <xf numFmtId="3" fontId="0" fillId="0" borderId="0" applyProtection="1" pivotButton="0" quotePrefix="0" xfId="0">
      <protection locked="0" hidden="0"/>
    </xf>
    <xf numFmtId="0" fontId="5" fillId="2" borderId="0" applyAlignment="1" pivotButton="0" quotePrefix="0" xfId="0">
      <alignment horizontal="left" vertical="center"/>
    </xf>
    <xf numFmtId="0" fontId="7" fillId="2" borderId="0" applyAlignment="1" pivotButton="0" quotePrefix="0" xfId="0">
      <alignment horizontal="left" vertical="top" wrapText="1"/>
    </xf>
    <xf numFmtId="164" fontId="6" fillId="5" borderId="0" applyAlignment="1" applyProtection="1" pivotButton="0" quotePrefix="0" xfId="0">
      <alignment horizontal="center" vertical="center"/>
      <protection locked="0" hidden="0"/>
    </xf>
    <xf numFmtId="0" fontId="5" fillId="2" borderId="0" applyAlignment="1" pivotButton="0" quotePrefix="0" xfId="0">
      <alignment horizontal="left" vertical="top"/>
    </xf>
  </cellXfs>
  <cellStyles count="1">
    <cellStyle name="Normal" xfId="0" builtinId="0" hidden="0"/>
  </cellStyles>
  <dxfs count="9">
    <dxf>
      <font>
        <b val="1"/>
        <color rgb="00FFAD6A"/>
      </font>
    </dxf>
    <dxf>
      <font>
        <b val="1"/>
        <color rgb="0036DAC5"/>
      </font>
    </dxf>
    <dxf>
      <font>
        <color rgb="00FFAD6A"/>
      </font>
    </dxf>
    <dxf>
      <font>
        <b val="1"/>
        <color rgb="00C2410C"/>
      </font>
    </dxf>
    <dxf>
      <fill>
        <patternFill patternType="solid">
          <fgColor rgb="00D7F5EE"/>
        </patternFill>
      </fill>
    </dxf>
    <dxf>
      <fill>
        <patternFill patternType="solid">
          <fgColor rgb="00FFF1D6"/>
        </patternFill>
      </fill>
    </dxf>
    <dxf>
      <fill>
        <patternFill patternType="solid">
          <fgColor rgb="00E8E2FF"/>
        </patternFill>
      </fill>
    </dxf>
    <dxf>
      <fill>
        <patternFill patternType="solid">
          <fgColor rgb="00FFE1E1"/>
        </patternFill>
      </fill>
    </dxf>
    <dxf>
      <fill>
        <patternFill patternType="solid">
          <fgColor rgb="00FFD9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charts/chart1.xml><?xml version="1.0" encoding="utf-8"?>
<chartSpace xmlns="http://schemas.openxmlformats.org/drawingml/2006/chart">
  <chart>
    <plotArea>
      <barChart>
        <barDir val="col"/>
        <grouping val="clustered"/>
        <ser>
          <idx val="0"/>
          <order val="0"/>
          <tx>
            <strRef>
              <f>Lang!$B$80</f>
            </strRef>
          </tx>
          <spPr>
            <a:solidFill xmlns:a="http://schemas.openxmlformats.org/drawingml/2006/main">
              <a:srgbClr val="1B9299"/>
            </a:solidFill>
            <a:ln xmlns:a="http://schemas.openxmlformats.org/drawingml/2006/main">
              <a:noFill/>
              <a:prstDash val="solid"/>
            </a:ln>
          </spPr>
          <cat>
            <numRef>
              <f>'Calc'!$B$70:$B$81</f>
            </numRef>
          </cat>
          <val>
            <numRef>
              <f>'Calc'!$P$70:$P$81</f>
            </numRef>
          </val>
        </ser>
        <gapWidth val="55"/>
        <axId val="10"/>
        <axId val="100"/>
      </barChart>
      <lineChart>
        <grouping val="standard"/>
        <ser>
          <idx val="1"/>
          <order val="1"/>
          <tx>
            <strRef>
              <f>Lang!$B$81</f>
            </strRef>
          </tx>
          <spPr>
            <a:ln xmlns:a="http://schemas.openxmlformats.org/drawingml/2006/main" w="25400">
              <a:solidFill>
                <a:srgbClr val="FFAD6A"/>
              </a:solidFill>
              <a:prstDash val="dash"/>
            </a:ln>
          </spPr>
          <marker>
            <symbol val="circle"/>
            <size val="5"/>
            <spPr>
              <a:solidFill xmlns:a="http://schemas.openxmlformats.org/drawingml/2006/main">
                <a:srgbClr val="FFAD6A"/>
              </a:solidFill>
              <a:ln xmlns:a="http://schemas.openxmlformats.org/drawingml/2006/main">
                <a:solidFill>
                  <a:srgbClr val="FFAD6A"/>
                </a:solidFill>
                <a:prstDash val="solid"/>
              </a:ln>
            </spPr>
          </marker>
          <val>
            <numRef>
              <f>'Calc'!$Q$70:$Q$81</f>
            </numRef>
          </val>
          <smooth val="0"/>
        </ser>
        <axId val="10"/>
        <axId val="100"/>
      </lineChart>
      <catAx>
        <axId val="10"/>
        <scaling>
          <orientation val="minMax"/>
        </scaling>
        <delete val="0"/>
        <axPos val="l"/>
        <majorTickMark val="none"/>
        <minorTickMark val="none"/>
        <spPr>
          <a:ln xmlns:a="http://schemas.openxmlformats.org/drawingml/2006/main">
            <a:solidFill>
              <a:srgbClr val="35506A"/>
            </a:solidFill>
            <a:prstDash val="solid"/>
          </a:ln>
        </spPr>
        <txPr>
          <a:bodyPr xmlns:a="http://schemas.openxmlformats.org/drawingml/2006/main"/>
          <a:p xmlns:a="http://schemas.openxmlformats.org/drawingml/2006/main">
            <a:pPr>
              <a:defRPr sz="900" b="0">
                <a:solidFill>
                  <a:srgbClr val="9AB5C1"/>
                </a:solidFill>
              </a:defRPr>
            </a:pPr>
            <a:r>
              <a:t/>
            </a:r>
            <a:endParaRPr/>
          </a:p>
        </txPr>
        <crossAx val="100"/>
        <lblOffset val="100"/>
      </catAx>
      <valAx>
        <axId val="100"/>
        <scaling>
          <orientation val="minMax"/>
        </scaling>
        <delete val="0"/>
        <axPos val="l"/>
        <majorGridlines>
          <spPr>
            <a:ln xmlns:a="http://schemas.openxmlformats.org/drawingml/2006/main" w="6350">
              <a:solidFill>
                <a:srgbClr val="223A4D"/>
              </a:solidFill>
              <a:prstDash val="solid"/>
            </a:ln>
          </spPr>
        </majorGridlines>
        <numFmt formatCode="#,##0"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9AB5C1"/>
                </a:solidFill>
              </a:defRPr>
            </a:pPr>
            <a:r>
              <a:t/>
            </a:r>
            <a:endParaRPr/>
          </a:p>
        </txPr>
        <crossAx val="10"/>
      </valAx>
      <spPr>
        <a:noFill xmlns:a="http://schemas.openxmlformats.org/drawingml/2006/main"/>
        <a:ln xmlns:a="http://schemas.openxmlformats.org/drawingml/2006/main">
          <a:noFill/>
          <a:prstDash val="solid"/>
        </a:ln>
      </spPr>
    </plotArea>
    <legend>
      <legendPos val="b"/>
      <txPr>
        <a:bodyPr xmlns:a="http://schemas.openxmlformats.org/drawingml/2006/main"/>
        <a:p xmlns:a="http://schemas.openxmlformats.org/drawingml/2006/main">
          <a:pPr>
            <a:defRPr sz="900" b="0">
              <a:solidFill>
                <a:srgbClr val="C9D6DF"/>
              </a:solidFill>
            </a:defRPr>
          </a:pPr>
          <a:r>
            <a:t/>
          </a:r>
          <a:endParaRPr/>
        </a:p>
      </txPr>
    </legend>
    <plotVisOnly val="1"/>
    <dispBlanksAs val="gap"/>
  </chart>
  <spPr>
    <a:solidFill xmlns:a="http://schemas.openxmlformats.org/drawingml/2006/main">
      <a:srgbClr val="0F2232"/>
    </a:solidFill>
    <a:ln xmlns:a="http://schemas.openxmlformats.org/drawingml/2006/main">
      <a:noFill/>
      <a:prstDash val="solid"/>
    </a:ln>
  </spPr>
</chartSpace>
</file>

<file path=xl/charts/chart2.xml><?xml version="1.0" encoding="utf-8"?>
<chartSpace xmlns="http://schemas.openxmlformats.org/drawingml/2006/chart">
  <chart>
    <plotArea>
      <lineChart>
        <grouping val="standard"/>
        <ser>
          <idx val="0"/>
          <order val="0"/>
          <tx>
            <strRef>
              <f>Lang!$B$82</f>
            </strRef>
          </tx>
          <spPr>
            <a:ln xmlns:a="http://schemas.openxmlformats.org/drawingml/2006/main" w="31750">
              <a:solidFill>
                <a:srgbClr val="36DAC5"/>
              </a:solidFill>
              <a:prstDash val="solid"/>
            </a:ln>
          </spPr>
          <marker>
            <symbol val="circle"/>
            <size val="5"/>
            <spPr>
              <a:solidFill xmlns:a="http://schemas.openxmlformats.org/drawingml/2006/main">
                <a:srgbClr val="36DAC5"/>
              </a:solidFill>
              <a:ln xmlns:a="http://schemas.openxmlformats.org/drawingml/2006/main">
                <a:solidFill>
                  <a:srgbClr val="36DAC5"/>
                </a:solidFill>
                <a:prstDash val="solid"/>
              </a:ln>
            </spPr>
          </marker>
          <cat>
            <numRef>
              <f>'Calc'!$B$70:$B$81</f>
            </numRef>
          </cat>
          <val>
            <numRef>
              <f>'Calc'!$R$70:$R$81</f>
            </numRef>
          </val>
          <smooth val="0"/>
        </ser>
        <ser>
          <idx val="1"/>
          <order val="1"/>
          <tx>
            <strRef>
              <f>Lang!$B$83</f>
            </strRef>
          </tx>
          <spPr>
            <a:ln xmlns:a="http://schemas.openxmlformats.org/drawingml/2006/main" w="19050">
              <a:solidFill>
                <a:srgbClr val="FFAD6A"/>
              </a:solidFill>
              <a:prstDash val="sysDot"/>
            </a:ln>
          </spPr>
          <marker>
            <symbol val="none"/>
            <spPr>
              <a:ln xmlns:a="http://schemas.openxmlformats.org/drawingml/2006/main">
                <a:prstDash val="solid"/>
              </a:ln>
            </spPr>
          </marker>
          <cat>
            <numRef>
              <f>'Calc'!$B$70:$B$81</f>
            </numRef>
          </cat>
          <val>
            <numRef>
              <f>'Calc'!$S$70:$S$81</f>
            </numRef>
          </val>
          <smooth val="0"/>
        </ser>
        <axId val="10"/>
        <axId val="100"/>
      </lineChart>
      <catAx>
        <axId val="10"/>
        <scaling>
          <orientation val="minMax"/>
        </scaling>
        <delete val="0"/>
        <axPos val="l"/>
        <majorTickMark val="none"/>
        <minorTickMark val="none"/>
        <spPr>
          <a:ln xmlns:a="http://schemas.openxmlformats.org/drawingml/2006/main">
            <a:solidFill>
              <a:srgbClr val="35506A"/>
            </a:solidFill>
            <a:prstDash val="solid"/>
          </a:ln>
        </spPr>
        <txPr>
          <a:bodyPr xmlns:a="http://schemas.openxmlformats.org/drawingml/2006/main"/>
          <a:p xmlns:a="http://schemas.openxmlformats.org/drawingml/2006/main">
            <a:pPr>
              <a:defRPr sz="900" b="0">
                <a:solidFill>
                  <a:srgbClr val="9AB5C1"/>
                </a:solidFill>
              </a:defRPr>
            </a:pPr>
            <a:r>
              <a:t/>
            </a:r>
            <a:endParaRPr/>
          </a:p>
        </txPr>
        <crossAx val="100"/>
        <lblOffset val="100"/>
      </catAx>
      <valAx>
        <axId val="100"/>
        <scaling>
          <orientation val="minMax"/>
          <min val="0"/>
        </scaling>
        <delete val="0"/>
        <axPos val="l"/>
        <majorGridlines>
          <spPr>
            <a:ln xmlns:a="http://schemas.openxmlformats.org/drawingml/2006/main" w="6350">
              <a:solidFill>
                <a:srgbClr val="223A4D"/>
              </a:solidFill>
              <a:prstDash val="solid"/>
            </a:ln>
          </spPr>
        </majorGridlines>
        <numFmt formatCode="0%"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9AB5C1"/>
                </a:solidFill>
              </a:defRPr>
            </a:pPr>
            <a:r>
              <a:t/>
            </a:r>
            <a:endParaRPr/>
          </a:p>
        </txPr>
        <crossAx val="10"/>
      </valAx>
      <spPr>
        <a:noFill xmlns:a="http://schemas.openxmlformats.org/drawingml/2006/main"/>
        <a:ln xmlns:a="http://schemas.openxmlformats.org/drawingml/2006/main">
          <a:noFill/>
          <a:prstDash val="solid"/>
        </a:ln>
      </spPr>
    </plotArea>
    <legend>
      <legendPos val="b"/>
      <txPr>
        <a:bodyPr xmlns:a="http://schemas.openxmlformats.org/drawingml/2006/main"/>
        <a:p xmlns:a="http://schemas.openxmlformats.org/drawingml/2006/main">
          <a:pPr>
            <a:defRPr sz="900" b="0">
              <a:solidFill>
                <a:srgbClr val="C9D6DF"/>
              </a:solidFill>
            </a:defRPr>
          </a:pPr>
          <a:r>
            <a:t/>
          </a:r>
          <a:endParaRPr/>
        </a:p>
      </txPr>
    </legend>
    <plotVisOnly val="1"/>
    <dispBlanksAs val="gap"/>
  </chart>
  <spPr>
    <a:solidFill xmlns:a="http://schemas.openxmlformats.org/drawingml/2006/main">
      <a:srgbClr val="0F2232"/>
    </a:solidFill>
    <a:ln xmlns:a="http://schemas.openxmlformats.org/drawingml/2006/main">
      <a:noFill/>
      <a:prstDash val="solid"/>
    </a:ln>
  </spPr>
</chartSpace>
</file>

<file path=xl/charts/chart3.xml><?xml version="1.0" encoding="utf-8"?>
<chartSpace xmlns="http://schemas.openxmlformats.org/drawingml/2006/chart">
  <chart>
    <plotArea>
      <scatterChart>
        <scatterStyle val="lineMarker"/>
        <ser>
          <idx val="0"/>
          <order val="0"/>
          <tx>
            <strRef>
              <f>Lang!$B$87</f>
            </strRef>
          </tx>
          <spPr>
            <a:ln xmlns:a="http://schemas.openxmlformats.org/drawingml/2006/main">
              <a:noFill/>
              <a:prstDash val="solid"/>
            </a:ln>
          </spPr>
          <marker>
            <symbol val="circle"/>
            <size val="10"/>
            <spPr>
              <a:solidFill xmlns:a="http://schemas.openxmlformats.org/drawingml/2006/main">
                <a:srgbClr val="36DAC5"/>
              </a:solidFill>
              <a:ln xmlns:a="http://schemas.openxmlformats.org/drawingml/2006/main">
                <a:solidFill>
                  <a:srgbClr val="0B1C2A"/>
                </a:solidFill>
                <a:prstDash val="solid"/>
              </a:ln>
            </spPr>
          </marker>
          <xVal>
            <numRef>
              <f>'Calc'!$O$21:$O$60</f>
            </numRef>
          </xVal>
          <yVal>
            <numRef>
              <f>'Calc'!$AD$21:$AD$60</f>
            </numRef>
          </yVal>
        </ser>
        <ser>
          <idx val="1"/>
          <order val="1"/>
          <tx>
            <strRef>
              <f>Lang!$B$88</f>
            </strRef>
          </tx>
          <spPr>
            <a:ln xmlns:a="http://schemas.openxmlformats.org/drawingml/2006/main">
              <a:noFill/>
              <a:prstDash val="solid"/>
            </a:ln>
          </spPr>
          <marker>
            <symbol val="circle"/>
            <size val="10"/>
            <spPr>
              <a:solidFill xmlns:a="http://schemas.openxmlformats.org/drawingml/2006/main">
                <a:srgbClr val="F5C451"/>
              </a:solidFill>
              <a:ln xmlns:a="http://schemas.openxmlformats.org/drawingml/2006/main">
                <a:solidFill>
                  <a:srgbClr val="0B1C2A"/>
                </a:solidFill>
                <a:prstDash val="solid"/>
              </a:ln>
            </spPr>
          </marker>
          <xVal>
            <numRef>
              <f>'Calc'!$O$21:$O$60</f>
            </numRef>
          </xVal>
          <yVal>
            <numRef>
              <f>'Calc'!$AE$21:$AE$60</f>
            </numRef>
          </yVal>
        </ser>
        <ser>
          <idx val="2"/>
          <order val="2"/>
          <tx>
            <strRef>
              <f>Lang!$B$89</f>
            </strRef>
          </tx>
          <spPr>
            <a:ln xmlns:a="http://schemas.openxmlformats.org/drawingml/2006/main">
              <a:noFill/>
              <a:prstDash val="solid"/>
            </a:ln>
          </spPr>
          <marker>
            <symbol val="circle"/>
            <size val="10"/>
            <spPr>
              <a:solidFill xmlns:a="http://schemas.openxmlformats.org/drawingml/2006/main">
                <a:srgbClr val="A78BFA"/>
              </a:solidFill>
              <a:ln xmlns:a="http://schemas.openxmlformats.org/drawingml/2006/main">
                <a:solidFill>
                  <a:srgbClr val="0B1C2A"/>
                </a:solidFill>
                <a:prstDash val="solid"/>
              </a:ln>
            </spPr>
          </marker>
          <xVal>
            <numRef>
              <f>'Calc'!$O$21:$O$60</f>
            </numRef>
          </xVal>
          <yVal>
            <numRef>
              <f>'Calc'!$AF$21:$AF$60</f>
            </numRef>
          </yVal>
        </ser>
        <ser>
          <idx val="3"/>
          <order val="3"/>
          <tx>
            <strRef>
              <f>Lang!$B$90</f>
            </strRef>
          </tx>
          <spPr>
            <a:ln xmlns:a="http://schemas.openxmlformats.org/drawingml/2006/main">
              <a:noFill/>
              <a:prstDash val="solid"/>
            </a:ln>
          </spPr>
          <marker>
            <symbol val="circle"/>
            <size val="10"/>
            <spPr>
              <a:solidFill xmlns:a="http://schemas.openxmlformats.org/drawingml/2006/main">
                <a:srgbClr val="FFAD6A"/>
              </a:solidFill>
              <a:ln xmlns:a="http://schemas.openxmlformats.org/drawingml/2006/main">
                <a:solidFill>
                  <a:srgbClr val="0B1C2A"/>
                </a:solidFill>
                <a:prstDash val="solid"/>
              </a:ln>
            </spPr>
          </marker>
          <xVal>
            <numRef>
              <f>'Calc'!$O$21:$O$60</f>
            </numRef>
          </xVal>
          <yVal>
            <numRef>
              <f>'Calc'!$AG$21:$AG$60</f>
            </numRef>
          </yVal>
        </ser>
        <ser>
          <idx val="4"/>
          <order val="4"/>
          <tx>
            <strRef>
              <f>Lang!$B$86</f>
            </strRef>
          </tx>
          <spPr>
            <a:ln xmlns:a="http://schemas.openxmlformats.org/drawingml/2006/main" w="15875">
              <a:solidFill>
                <a:srgbClr val="C9D6DF"/>
              </a:solidFill>
              <a:prstDash val="dash"/>
            </a:ln>
          </spPr>
          <marker>
            <symbol val="none"/>
            <spPr>
              <a:ln xmlns:a="http://schemas.openxmlformats.org/drawingml/2006/main">
                <a:prstDash val="solid"/>
              </a:ln>
            </spPr>
          </marker>
          <xVal>
            <numRef>
              <f>'Calc'!$AA$21:$AA$22</f>
            </numRef>
          </xVal>
          <yVal>
            <numRef>
              <f>'Calc'!$AB$21:$AB$22</f>
            </numRef>
          </yVal>
          <smooth val="0"/>
        </ser>
        <ser>
          <idx val="5"/>
          <order val="5"/>
          <tx>
            <strRef>
              <f>Lang!$B$85</f>
            </strRef>
          </tx>
          <spPr>
            <a:ln xmlns:a="http://schemas.openxmlformats.org/drawingml/2006/main" w="15875">
              <a:solidFill>
                <a:srgbClr val="7F93A3"/>
              </a:solidFill>
              <a:prstDash val="sysDot"/>
            </a:ln>
          </spPr>
          <marker>
            <symbol val="none"/>
            <spPr>
              <a:ln xmlns:a="http://schemas.openxmlformats.org/drawingml/2006/main">
                <a:prstDash val="solid"/>
              </a:ln>
            </spPr>
          </marker>
          <xVal>
            <numRef>
              <f>'Calc'!$AA$24:$AA$25</f>
            </numRef>
          </xVal>
          <yVal>
            <numRef>
              <f>'Calc'!$AB$24:$AB$25</f>
            </numRef>
          </yVal>
          <smooth val="0"/>
        </ser>
        <axId val="10"/>
        <axId val="20"/>
      </scatterChart>
      <valAx>
        <axId val="10"/>
        <scaling>
          <orientation val="minMax"/>
          <min val="0"/>
        </scaling>
        <delete val="0"/>
        <axPos val="l"/>
        <majorGridlines>
          <spPr>
            <a:ln xmlns:a="http://schemas.openxmlformats.org/drawingml/2006/main" w="6350">
              <a:solidFill>
                <a:srgbClr val="223A4D"/>
              </a:solidFill>
              <a:prstDash val="solid"/>
            </a:ln>
          </spPr>
        </majorGridlines>
        <numFmt formatCode="#,##0" sourceLinked="0"/>
        <majorTickMark val="none"/>
        <minorTickMark val="none"/>
        <spPr>
          <a:ln xmlns:a="http://schemas.openxmlformats.org/drawingml/2006/main">
            <a:solidFill>
              <a:srgbClr val="35506A"/>
            </a:solidFill>
            <a:prstDash val="solid"/>
          </a:ln>
        </spPr>
        <txPr>
          <a:bodyPr xmlns:a="http://schemas.openxmlformats.org/drawingml/2006/main"/>
          <a:p xmlns:a="http://schemas.openxmlformats.org/drawingml/2006/main">
            <a:pPr>
              <a:defRPr sz="900" b="0">
                <a:solidFill>
                  <a:srgbClr val="9AB5C1"/>
                </a:solidFill>
              </a:defRPr>
            </a:pPr>
            <a:r>
              <a:t/>
            </a:r>
            <a:endParaRPr/>
          </a:p>
        </txPr>
        <crossAx val="20"/>
      </valAx>
      <valAx>
        <axId val="20"/>
        <scaling>
          <orientation val="minMax"/>
          <min val="0"/>
        </scaling>
        <delete val="0"/>
        <axPos val="l"/>
        <majorGridlines>
          <spPr>
            <a:ln xmlns:a="http://schemas.openxmlformats.org/drawingml/2006/main" w="6350">
              <a:solidFill>
                <a:srgbClr val="223A4D"/>
              </a:solidFill>
              <a:prstDash val="solid"/>
            </a:ln>
          </spPr>
        </majorGridlines>
        <numFmt formatCode="#,##0.00 &quot;€&quot;"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9AB5C1"/>
                </a:solidFill>
              </a:defRPr>
            </a:pPr>
            <a:r>
              <a:t/>
            </a:r>
            <a:endParaRPr/>
          </a:p>
        </txPr>
        <crossAx val="10"/>
      </valAx>
      <spPr>
        <a:noFill xmlns:a="http://schemas.openxmlformats.org/drawingml/2006/main"/>
        <a:ln xmlns:a="http://schemas.openxmlformats.org/drawingml/2006/main">
          <a:noFill/>
          <a:prstDash val="solid"/>
        </a:ln>
      </spPr>
    </plotArea>
    <legend>
      <legendPos val="b"/>
      <txPr>
        <a:bodyPr xmlns:a="http://schemas.openxmlformats.org/drawingml/2006/main"/>
        <a:p xmlns:a="http://schemas.openxmlformats.org/drawingml/2006/main">
          <a:pPr>
            <a:defRPr sz="900" b="0">
              <a:solidFill>
                <a:srgbClr val="C9D6DF"/>
              </a:solidFill>
            </a:defRPr>
          </a:pPr>
          <a:r>
            <a:t/>
          </a:r>
          <a:endParaRPr/>
        </a:p>
      </txPr>
    </legend>
    <plotVisOnly val="1"/>
    <dispBlanksAs val="gap"/>
  </chart>
  <spPr>
    <a:solidFill xmlns:a="http://schemas.openxmlformats.org/drawingml/2006/main">
      <a:srgbClr val="0F2232"/>
    </a:solidFill>
    <a:ln xmlns:a="http://schemas.openxmlformats.org/drawingml/2006/main">
      <a:noFill/>
      <a:prstDash val="solid"/>
    </a:ln>
  </spPr>
</chartSpace>
</file>

<file path=xl/charts/chart4.xml><?xml version="1.0" encoding="utf-8"?>
<chartSpace xmlns="http://schemas.openxmlformats.org/drawingml/2006/chart">
  <chart>
    <plotArea>
      <barChart>
        <barDir val="bar"/>
        <grouping val="clustered"/>
        <ser>
          <idx val="0"/>
          <order val="0"/>
          <spPr>
            <a:solidFill xmlns:a="http://schemas.openxmlformats.org/drawingml/2006/main">
              <a:srgbClr val="36DAC5"/>
            </a:solidFill>
            <a:ln xmlns:a="http://schemas.openxmlformats.org/drawingml/2006/main">
              <a:noFill/>
              <a:prstDash val="solid"/>
            </a:ln>
          </spPr>
          <cat>
            <numRef>
              <f>'Calc'!$I$100:$I$109</f>
            </numRef>
          </cat>
          <val>
            <numRef>
              <f>'Calc'!$J$100:$J$109</f>
            </numRef>
          </val>
        </ser>
        <gapWidth val="45"/>
        <axId val="10"/>
        <axId val="100"/>
      </barChart>
      <catAx>
        <axId val="10"/>
        <scaling>
          <orientation val="maxMin"/>
        </scaling>
        <delete val="0"/>
        <axPos val="l"/>
        <majorTickMark val="none"/>
        <minorTickMark val="none"/>
        <spPr>
          <a:ln xmlns:a="http://schemas.openxmlformats.org/drawingml/2006/main">
            <a:solidFill>
              <a:srgbClr val="35506A"/>
            </a:solidFill>
            <a:prstDash val="solid"/>
          </a:ln>
        </spPr>
        <txPr>
          <a:bodyPr xmlns:a="http://schemas.openxmlformats.org/drawingml/2006/main"/>
          <a:p xmlns:a="http://schemas.openxmlformats.org/drawingml/2006/main">
            <a:pPr>
              <a:defRPr sz="900" b="0">
                <a:solidFill>
                  <a:srgbClr val="9AB5C1"/>
                </a:solidFill>
              </a:defRPr>
            </a:pPr>
            <a:r>
              <a:t/>
            </a:r>
            <a:endParaRPr/>
          </a:p>
        </txPr>
        <crossAx val="100"/>
        <lblOffset val="100"/>
      </catAx>
      <valAx>
        <axId val="100"/>
        <scaling>
          <orientation val="minMax"/>
        </scaling>
        <delete val="0"/>
        <axPos val="l"/>
        <numFmt formatCode="#,##0"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9AB5C1"/>
                </a:solidFill>
              </a:defRPr>
            </a:pPr>
            <a:r>
              <a:t/>
            </a:r>
            <a:endParaRPr/>
          </a:p>
        </txPr>
        <crossAx val="10"/>
      </valAx>
      <spPr>
        <a:noFill xmlns:a="http://schemas.openxmlformats.org/drawingml/2006/main"/>
        <a:ln xmlns:a="http://schemas.openxmlformats.org/drawingml/2006/main">
          <a:noFill/>
          <a:prstDash val="solid"/>
        </a:ln>
      </spPr>
    </plotArea>
    <plotVisOnly val="1"/>
    <dispBlanksAs val="gap"/>
  </chart>
  <spPr>
    <a:solidFill xmlns:a="http://schemas.openxmlformats.org/drawingml/2006/main">
      <a:srgbClr val="0F2232"/>
    </a:solidFill>
    <a:ln xmlns:a="http://schemas.openxmlformats.org/drawingml/2006/main">
      <a:noFill/>
      <a:prstDash val="solid"/>
    </a:ln>
  </spPr>
</chartSpace>
</file>

<file path=xl/charts/chart5.xml><?xml version="1.0" encoding="utf-8"?>
<chartSpace xmlns="http://schemas.openxmlformats.org/drawingml/2006/chart">
  <chart>
    <plotArea>
      <barChart>
        <barDir val="col"/>
        <grouping val="clustered"/>
        <ser>
          <idx val="0"/>
          <order val="0"/>
          <spPr>
            <a:solidFill xmlns:a="http://schemas.openxmlformats.org/drawingml/2006/main">
              <a:srgbClr val="1B9299"/>
            </a:solidFill>
            <a:ln xmlns:a="http://schemas.openxmlformats.org/drawingml/2006/main">
              <a:noFill/>
              <a:prstDash val="solid"/>
            </a:ln>
          </spPr>
          <cat>
            <numRef>
              <f>'Calc'!$B$90:$B$96</f>
            </numRef>
          </cat>
          <val>
            <numRef>
              <f>'Calc'!$E$90:$E$96</f>
            </numRef>
          </val>
        </ser>
        <gapWidth val="50"/>
        <axId val="10"/>
        <axId val="100"/>
      </barChart>
      <catAx>
        <axId val="10"/>
        <scaling>
          <orientation val="minMax"/>
        </scaling>
        <delete val="0"/>
        <axPos val="l"/>
        <majorTickMark val="none"/>
        <minorTickMark val="none"/>
        <spPr>
          <a:ln xmlns:a="http://schemas.openxmlformats.org/drawingml/2006/main">
            <a:solidFill>
              <a:srgbClr val="35506A"/>
            </a:solidFill>
            <a:prstDash val="solid"/>
          </a:ln>
        </spPr>
        <txPr>
          <a:bodyPr xmlns:a="http://schemas.openxmlformats.org/drawingml/2006/main"/>
          <a:p xmlns:a="http://schemas.openxmlformats.org/drawingml/2006/main">
            <a:pPr>
              <a:defRPr sz="900" b="0">
                <a:solidFill>
                  <a:srgbClr val="9AB5C1"/>
                </a:solidFill>
              </a:defRPr>
            </a:pPr>
            <a:r>
              <a:t/>
            </a:r>
            <a:endParaRPr/>
          </a:p>
        </txPr>
        <crossAx val="100"/>
        <lblOffset val="100"/>
      </catAx>
      <valAx>
        <axId val="100"/>
        <scaling>
          <orientation val="minMax"/>
        </scaling>
        <delete val="0"/>
        <axPos val="l"/>
        <majorGridlines>
          <spPr>
            <a:ln xmlns:a="http://schemas.openxmlformats.org/drawingml/2006/main" w="6350">
              <a:solidFill>
                <a:srgbClr val="223A4D"/>
              </a:solidFill>
              <a:prstDash val="solid"/>
            </a:ln>
          </spPr>
        </majorGridlines>
        <numFmt formatCode="#,##0"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9AB5C1"/>
                </a:solidFill>
              </a:defRPr>
            </a:pPr>
            <a:r>
              <a:t/>
            </a:r>
            <a:endParaRPr/>
          </a:p>
        </txPr>
        <crossAx val="10"/>
      </valAx>
      <spPr>
        <a:noFill xmlns:a="http://schemas.openxmlformats.org/drawingml/2006/main"/>
        <a:ln xmlns:a="http://schemas.openxmlformats.org/drawingml/2006/main">
          <a:noFill/>
          <a:prstDash val="solid"/>
        </a:ln>
      </spPr>
    </plotArea>
    <plotVisOnly val="1"/>
    <dispBlanksAs val="gap"/>
  </chart>
  <spPr>
    <a:solidFill xmlns:a="http://schemas.openxmlformats.org/drawingml/2006/main">
      <a:srgbClr val="0F2232"/>
    </a:solidFill>
    <a:ln xmlns:a="http://schemas.openxmlformats.org/drawingml/2006/main">
      <a:noFill/>
      <a:prstDash val="solid"/>
    </a:ln>
  </spPr>
</chartSpace>
</file>

<file path=xl/charts/chart6.xml><?xml version="1.0" encoding="utf-8"?>
<chartSpace xmlns="http://schemas.openxmlformats.org/drawingml/2006/chart">
  <chart>
    <plotArea>
      <barChart>
        <barDir val="col"/>
        <grouping val="clustered"/>
        <ser>
          <idx val="0"/>
          <order val="0"/>
          <tx>
            <strRef>
              <f>Lang!$B$80</f>
            </strRef>
          </tx>
          <spPr>
            <a:solidFill xmlns:a="http://schemas.openxmlformats.org/drawingml/2006/main">
              <a:srgbClr val="1B9299"/>
            </a:solidFill>
            <a:ln xmlns:a="http://schemas.openxmlformats.org/drawingml/2006/main">
              <a:noFill/>
              <a:prstDash val="solid"/>
            </a:ln>
          </spPr>
          <cat>
            <numRef>
              <f>'Calc'!$B$70:$B$81</f>
            </numRef>
          </cat>
          <val>
            <numRef>
              <f>'Calc'!$P$70:$P$81</f>
            </numRef>
          </val>
        </ser>
        <gapWidth val="55"/>
        <axId val="10"/>
        <axId val="100"/>
      </barChart>
      <lineChart>
        <grouping val="standard"/>
        <ser>
          <idx val="1"/>
          <order val="1"/>
          <tx>
            <strRef>
              <f>Lang!$B$81</f>
            </strRef>
          </tx>
          <spPr>
            <a:ln xmlns:a="http://schemas.openxmlformats.org/drawingml/2006/main" w="22225">
              <a:solidFill>
                <a:srgbClr val="FFAD6A"/>
              </a:solidFill>
              <a:prstDash val="dash"/>
            </a:ln>
          </spPr>
          <marker>
            <symbol val="none"/>
            <spPr>
              <a:ln xmlns:a="http://schemas.openxmlformats.org/drawingml/2006/main">
                <a:prstDash val="solid"/>
              </a:ln>
            </spPr>
          </marker>
          <val>
            <numRef>
              <f>'Calc'!$Q$70:$Q$81</f>
            </numRef>
          </val>
          <smooth val="0"/>
        </ser>
        <axId val="10"/>
        <axId val="100"/>
      </lineChart>
      <catAx>
        <axId val="10"/>
        <scaling>
          <orientation val="minMax"/>
        </scaling>
        <delete val="0"/>
        <axPos val="l"/>
        <majorTickMark val="none"/>
        <minorTickMark val="none"/>
        <spPr>
          <a:ln xmlns:a="http://schemas.openxmlformats.org/drawingml/2006/main">
            <a:solidFill>
              <a:srgbClr val="35506A"/>
            </a:solidFill>
            <a:prstDash val="solid"/>
          </a:ln>
        </spPr>
        <txPr>
          <a:bodyPr xmlns:a="http://schemas.openxmlformats.org/drawingml/2006/main"/>
          <a:p xmlns:a="http://schemas.openxmlformats.org/drawingml/2006/main">
            <a:pPr>
              <a:defRPr sz="900" b="0">
                <a:solidFill>
                  <a:srgbClr val="9AB5C1"/>
                </a:solidFill>
              </a:defRPr>
            </a:pPr>
            <a:r>
              <a:t/>
            </a:r>
            <a:endParaRPr/>
          </a:p>
        </txPr>
        <crossAx val="100"/>
        <lblOffset val="100"/>
      </catAx>
      <valAx>
        <axId val="100"/>
        <scaling>
          <orientation val="minMax"/>
        </scaling>
        <delete val="0"/>
        <axPos val="l"/>
        <majorGridlines>
          <spPr>
            <a:ln xmlns:a="http://schemas.openxmlformats.org/drawingml/2006/main" w="6350">
              <a:solidFill>
                <a:srgbClr val="223A4D"/>
              </a:solidFill>
              <a:prstDash val="solid"/>
            </a:ln>
          </spPr>
        </majorGridlines>
        <numFmt formatCode="#,##0"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9AB5C1"/>
                </a:solidFill>
              </a:defRPr>
            </a:pPr>
            <a:r>
              <a:t/>
            </a:r>
            <a:endParaRPr/>
          </a:p>
        </txPr>
        <crossAx val="10"/>
      </valAx>
      <spPr>
        <a:noFill xmlns:a="http://schemas.openxmlformats.org/drawingml/2006/main"/>
        <a:ln xmlns:a="http://schemas.openxmlformats.org/drawingml/2006/main">
          <a:noFill/>
          <a:prstDash val="solid"/>
        </a:ln>
      </spPr>
    </plotArea>
    <legend>
      <legendPos val="b"/>
      <txPr>
        <a:bodyPr xmlns:a="http://schemas.openxmlformats.org/drawingml/2006/main"/>
        <a:p xmlns:a="http://schemas.openxmlformats.org/drawingml/2006/main">
          <a:pPr>
            <a:defRPr sz="900" b="0">
              <a:solidFill>
                <a:srgbClr val="C9D6DF"/>
              </a:solidFill>
            </a:defRPr>
          </a:pPr>
          <a:r>
            <a:t/>
          </a:r>
          <a:endParaRPr/>
        </a:p>
      </txPr>
    </legend>
    <plotVisOnly val="1"/>
    <dispBlanksAs val="gap"/>
  </chart>
  <spPr>
    <a:solidFill xmlns:a="http://schemas.openxmlformats.org/drawingml/2006/main">
      <a:srgbClr val="0F2232"/>
    </a:solidFill>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 Type="http://schemas.openxmlformats.org/officeDocument/2006/relationships/chart" Target="/xl/charts/chart5.xml" Id="rId5"/></Relationships>
</file>

<file path=xl/drawings/_rels/drawing2.xml.rels><Relationships xmlns="http://schemas.openxmlformats.org/package/2006/relationships"><Relationship Type="http://schemas.openxmlformats.org/officeDocument/2006/relationships/chart" Target="/xl/charts/chart6.xml" Id="rId1"/></Relationships>
</file>

<file path=xl/drawings/drawing1.xml><?xml version="1.0" encoding="utf-8"?>
<wsDr xmlns="http://schemas.openxmlformats.org/drawingml/2006/spreadsheetDrawing">
  <oneCellAnchor>
    <from>
      <col>1</col>
      <colOff>0</colOff>
      <row>16</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12</col>
      <colOff>0</colOff>
      <row>16</row>
      <rowOff>0</rowOff>
    </from>
    <ext cx="4104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35</row>
      <rowOff>0</rowOff>
    </from>
    <ext cx="6480000" cy="3456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1</col>
      <colOff>0</colOff>
      <row>57</row>
      <rowOff>0</rowOff>
    </from>
    <ext cx="4104000" cy="3096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oneCellAnchor>
    <from>
      <col>8</col>
      <colOff>0</colOff>
      <row>57</row>
      <rowOff>0</rowOff>
    </from>
    <ext cx="3456000" cy="3096000"/>
    <graphicFrame>
      <nvGraphicFramePr>
        <cNvPr id="5" name="Chart 5"/>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5"/>
        </a:graphicData>
      </a:graphic>
    </graphicFrame>
    <clientData/>
  </oneCellAnchor>
</wsDr>
</file>

<file path=xl/drawings/drawing2.xml><?xml version="1.0" encoding="utf-8"?>
<wsDr xmlns="http://schemas.openxmlformats.org/drawingml/2006/spreadsheetDrawing">
  <oneCellAnchor>
    <from>
      <col>1</col>
      <colOff>0</colOff>
      <row>27</row>
      <rowOff>0</rowOff>
    </from>
    <ext cx="5832000" cy="2736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tabColor rgb="0036DAC5"/>
    <outlinePr summaryBelow="1" summaryRight="1"/>
    <pageSetUpPr fitToPage="1"/>
  </sheetPr>
  <dimension ref="A1:U44"/>
  <sheetViews>
    <sheetView showGridLines="0" zoomScale="90" workbookViewId="0">
      <selection activeCell="A1" sqref="A1"/>
    </sheetView>
  </sheetViews>
  <sheetFormatPr baseColWidth="8" defaultRowHeight="15"/>
  <cols>
    <col width="2.5" customWidth="1" min="1" max="1"/>
    <col width="8.6" customWidth="1" min="2" max="2"/>
    <col width="8.6" customWidth="1" min="3" max="3"/>
    <col width="8.6" customWidth="1" min="4" max="4"/>
    <col width="8.6" customWidth="1" min="5" max="5"/>
    <col width="8.6" customWidth="1" min="6" max="6"/>
    <col width="8.6" customWidth="1" min="7" max="7"/>
    <col width="8.6" customWidth="1" min="8" max="8"/>
    <col width="8.6" customWidth="1" min="9" max="9"/>
    <col width="8.6" customWidth="1" min="10" max="10"/>
    <col width="8.6" customWidth="1" min="11" max="11"/>
    <col width="8.6" customWidth="1" min="12" max="12"/>
    <col width="8.6" customWidth="1" min="13" max="13"/>
    <col width="8.6" customWidth="1" min="14" max="14"/>
    <col width="8.6" customWidth="1" min="15" max="15"/>
    <col width="8.6" customWidth="1" min="16" max="16"/>
    <col width="8.6" customWidth="1" min="17" max="17"/>
    <col width="8.6" customWidth="1" min="18" max="18"/>
    <col width="8.6" customWidth="1" min="19" max="19"/>
    <col width="8.6" customWidth="1" min="20" max="20"/>
  </cols>
  <sheetData>
    <row r="1">
      <c r="A1" s="1" t="n"/>
      <c r="B1" s="1" t="n"/>
      <c r="C1" s="1" t="n"/>
      <c r="D1" s="1" t="n"/>
      <c r="E1" s="1" t="n"/>
      <c r="F1" s="1" t="n"/>
      <c r="G1" s="1" t="n"/>
      <c r="H1" s="1" t="n"/>
      <c r="I1" s="1" t="n"/>
      <c r="J1" s="1" t="n"/>
      <c r="K1" s="1" t="n"/>
      <c r="L1" s="1" t="n"/>
      <c r="M1" s="1" t="n"/>
      <c r="N1" s="1" t="n"/>
      <c r="O1" s="1" t="n"/>
      <c r="P1" s="1" t="n"/>
      <c r="Q1" s="1" t="n"/>
      <c r="R1" s="1" t="n"/>
      <c r="S1" s="1" t="n"/>
      <c r="T1" s="1" t="n"/>
      <c r="U1" s="1" t="n"/>
    </row>
    <row r="2" ht="18" customHeight="1">
      <c r="A2" s="1" t="n"/>
      <c r="B2" s="2" t="inlineStr">
        <is>
          <t>K1</t>
        </is>
      </c>
      <c r="C2" s="3" t="n"/>
      <c r="D2" s="3" t="n"/>
      <c r="E2" s="1" t="n"/>
      <c r="F2" s="4">
        <f>"KEYONE  /  "&amp;Lang!$B$14</f>
        <v/>
      </c>
      <c r="T2" s="1" t="n"/>
      <c r="U2" s="1" t="n"/>
    </row>
    <row r="3" ht="18" customHeight="1">
      <c r="A3" s="1" t="n"/>
      <c r="B3" s="3" t="n"/>
      <c r="C3" s="3" t="n"/>
      <c r="D3" s="3" t="n"/>
      <c r="E3" s="1" t="n"/>
      <c r="T3" s="1" t="n"/>
      <c r="U3" s="1" t="n"/>
    </row>
    <row r="4" ht="18" customHeight="1">
      <c r="A4" s="1" t="n"/>
      <c r="B4" s="3" t="n"/>
      <c r="C4" s="3" t="n"/>
      <c r="D4" s="3" t="n"/>
      <c r="E4" s="1" t="n"/>
      <c r="F4" s="5">
        <f>Lang!$B$15</f>
        <v/>
      </c>
      <c r="T4" s="1" t="n"/>
      <c r="U4" s="1" t="n"/>
    </row>
    <row r="5" ht="18" customHeight="1">
      <c r="A5" s="1" t="n"/>
      <c r="B5" s="3" t="n"/>
      <c r="C5" s="3" t="n"/>
      <c r="D5" s="3" t="n"/>
      <c r="E5" s="1" t="n"/>
      <c r="T5" s="1" t="n"/>
      <c r="U5" s="1" t="n"/>
    </row>
    <row r="6">
      <c r="A6" s="1" t="n"/>
      <c r="B6" s="1" t="n"/>
      <c r="C6" s="1" t="n"/>
      <c r="D6" s="1" t="n"/>
      <c r="E6" s="1" t="n"/>
      <c r="F6" s="1" t="n"/>
      <c r="G6" s="1" t="n"/>
      <c r="H6" s="1" t="n"/>
      <c r="I6" s="1" t="n"/>
      <c r="J6" s="1" t="n"/>
      <c r="K6" s="1" t="n"/>
      <c r="L6" s="1" t="n"/>
      <c r="M6" s="1" t="n"/>
      <c r="N6" s="1" t="n"/>
      <c r="O6" s="1" t="n"/>
      <c r="P6" s="1" t="n"/>
      <c r="Q6" s="1" t="n"/>
      <c r="R6" s="1" t="n"/>
      <c r="S6" s="1" t="n"/>
      <c r="T6" s="1" t="n"/>
      <c r="U6" s="1" t="n"/>
    </row>
    <row r="7" ht="24" customHeight="1">
      <c r="A7" s="1" t="n"/>
      <c r="B7" s="6">
        <f>HYPERLINK("#'START'!A1",Lang!$B$2)</f>
        <v/>
      </c>
      <c r="C7" s="3" t="n"/>
      <c r="D7" s="7">
        <f>HYPERLINK("#'Dashboard'!A1",Lang!$B$3)</f>
        <v/>
      </c>
      <c r="E7" s="8" t="n"/>
      <c r="F7" s="7">
        <f>HYPERLINK("#'Report'!A1",Lang!$B$4)</f>
        <v/>
      </c>
      <c r="G7" s="8" t="n"/>
      <c r="H7" s="7">
        <f>HYPERLINK("#'Menu'!A1",Lang!$B$10)</f>
        <v/>
      </c>
      <c r="I7" s="8" t="n"/>
      <c r="J7" s="7">
        <f>HYPERLINK("#'Recipes'!A1",Lang!$B$11)</f>
        <v/>
      </c>
      <c r="K7" s="8" t="n"/>
      <c r="L7" s="7">
        <f>HYPERLINK("#'Ingredients'!A1",Lang!$B$12)</f>
        <v/>
      </c>
      <c r="M7" s="8" t="n"/>
      <c r="N7" s="7">
        <f>HYPERLINK("#'Sales'!A1",Lang!$B$13)</f>
        <v/>
      </c>
      <c r="O7" s="8" t="n"/>
      <c r="P7" s="7">
        <f>HYPERLINK("#'Settings'!A1",Lang!$B$5)</f>
        <v/>
      </c>
      <c r="Q7" s="8" t="n"/>
      <c r="R7" s="1" t="n"/>
      <c r="S7" s="1" t="n"/>
      <c r="T7" s="1" t="n"/>
      <c r="U7" s="1" t="n"/>
    </row>
    <row r="8">
      <c r="A8" s="1" t="n"/>
      <c r="B8" s="1" t="n"/>
      <c r="C8" s="1" t="n"/>
      <c r="D8" s="1" t="n"/>
      <c r="E8" s="1" t="n"/>
      <c r="F8" s="1" t="n"/>
      <c r="G8" s="1" t="n"/>
      <c r="H8" s="1" t="n"/>
      <c r="I8" s="1" t="n"/>
      <c r="J8" s="1" t="n"/>
      <c r="K8" s="1" t="n"/>
      <c r="L8" s="1" t="n"/>
      <c r="M8" s="1" t="n"/>
      <c r="N8" s="1" t="n"/>
      <c r="O8" s="1" t="n"/>
      <c r="P8" s="1" t="n"/>
      <c r="Q8" s="1" t="n"/>
      <c r="R8" s="1" t="n"/>
      <c r="S8" s="1" t="n"/>
      <c r="T8" s="1" t="n"/>
      <c r="U8" s="1" t="n"/>
    </row>
    <row r="9">
      <c r="A9" s="1" t="n"/>
      <c r="B9" s="9">
        <f>Lang!$B$16</f>
        <v/>
      </c>
      <c r="C9" s="8" t="n"/>
      <c r="D9" s="8" t="n"/>
      <c r="E9" s="8" t="n"/>
      <c r="F9" s="8" t="n"/>
      <c r="G9" s="8" t="n"/>
      <c r="H9" s="8" t="n"/>
      <c r="I9" s="8" t="n"/>
      <c r="J9" s="8" t="n"/>
      <c r="K9" s="8" t="n"/>
      <c r="L9" s="8" t="n"/>
      <c r="M9" s="8" t="n"/>
      <c r="N9" s="8" t="n"/>
      <c r="O9" s="8" t="n"/>
      <c r="P9" s="8" t="n"/>
      <c r="Q9" s="8" t="n"/>
      <c r="R9" s="8" t="n"/>
      <c r="S9" s="8" t="n"/>
      <c r="T9" s="1" t="n"/>
      <c r="U9" s="1" t="n"/>
    </row>
    <row r="10" ht="22" customHeight="1">
      <c r="A10" s="1" t="n"/>
      <c r="B10" s="8" t="n"/>
      <c r="C10" s="8" t="n"/>
      <c r="D10" s="8" t="n"/>
      <c r="E10" s="8" t="n"/>
      <c r="F10" s="8" t="n"/>
      <c r="G10" s="8" t="n"/>
      <c r="H10" s="8" t="n"/>
      <c r="I10" s="8" t="n"/>
      <c r="J10" s="8" t="n"/>
      <c r="K10" s="8" t="n"/>
      <c r="L10" s="8" t="n"/>
      <c r="M10" s="8" t="n"/>
      <c r="N10" s="8" t="n"/>
      <c r="O10" s="8" t="n"/>
      <c r="P10" s="8" t="n"/>
      <c r="Q10" s="8" t="n"/>
      <c r="R10" s="8" t="n"/>
      <c r="S10" s="8" t="n"/>
      <c r="T10" s="1" t="n"/>
      <c r="U10" s="1" t="n"/>
    </row>
    <row r="11">
      <c r="A11" s="1" t="n"/>
      <c r="B11" s="8" t="n"/>
      <c r="C11" s="8" t="n"/>
      <c r="D11" s="8" t="n"/>
      <c r="E11" s="8" t="n"/>
      <c r="F11" s="8" t="n"/>
      <c r="G11" s="8" t="n"/>
      <c r="H11" s="8" t="n"/>
      <c r="I11" s="8" t="n"/>
      <c r="J11" s="8" t="n"/>
      <c r="K11" s="8" t="n"/>
      <c r="L11" s="8" t="n"/>
      <c r="M11" s="8" t="n"/>
      <c r="N11" s="8" t="n"/>
      <c r="O11" s="8" t="n"/>
      <c r="P11" s="8" t="n"/>
      <c r="Q11" s="8" t="n"/>
      <c r="R11" s="8" t="n"/>
      <c r="S11" s="8" t="n"/>
      <c r="T11" s="1" t="n"/>
      <c r="U11" s="1" t="n"/>
    </row>
    <row r="12">
      <c r="A12" s="1" t="n"/>
      <c r="B12" s="1" t="n"/>
      <c r="C12" s="1" t="n"/>
      <c r="D12" s="1" t="n"/>
      <c r="E12" s="1" t="n"/>
      <c r="F12" s="1" t="n"/>
      <c r="G12" s="1" t="n"/>
      <c r="H12" s="1" t="n"/>
      <c r="I12" s="1" t="n"/>
      <c r="J12" s="1" t="n"/>
      <c r="K12" s="1" t="n"/>
      <c r="L12" s="1" t="n"/>
      <c r="M12" s="1" t="n"/>
      <c r="N12" s="1" t="n"/>
      <c r="O12" s="1" t="n"/>
      <c r="P12" s="1" t="n"/>
      <c r="Q12" s="1" t="n"/>
      <c r="R12" s="1" t="n"/>
      <c r="S12" s="1" t="n"/>
      <c r="T12" s="1" t="n"/>
      <c r="U12" s="1" t="n"/>
    </row>
    <row r="13">
      <c r="A13" s="1" t="n"/>
      <c r="B13" s="10" t="inlineStr">
        <is>
          <t>01</t>
        </is>
      </c>
      <c r="C13" s="3" t="n"/>
      <c r="D13" s="1" t="n"/>
      <c r="E13" s="11">
        <f>Lang!$B$17</f>
        <v/>
      </c>
      <c r="F13" s="8" t="n"/>
      <c r="G13" s="8" t="n"/>
      <c r="H13" s="8" t="n"/>
      <c r="I13" s="8" t="n"/>
      <c r="J13" s="8" t="n"/>
      <c r="K13" s="8" t="n"/>
      <c r="L13" s="8" t="n"/>
      <c r="M13" s="8" t="n"/>
      <c r="N13" s="8" t="n"/>
      <c r="O13" s="8" t="n"/>
      <c r="P13" s="8" t="n"/>
      <c r="Q13" s="8" t="n"/>
      <c r="R13" s="8" t="n"/>
      <c r="S13" s="8" t="n"/>
      <c r="T13" s="1" t="n"/>
      <c r="U13" s="1" t="n"/>
    </row>
    <row r="14">
      <c r="A14" s="1" t="n"/>
      <c r="B14" s="3" t="n"/>
      <c r="C14" s="3" t="n"/>
      <c r="D14" s="1" t="n"/>
      <c r="E14" s="12">
        <f>Lang!$B$18</f>
        <v/>
      </c>
      <c r="F14" s="8" t="n"/>
      <c r="G14" s="8" t="n"/>
      <c r="H14" s="8" t="n"/>
      <c r="I14" s="8" t="n"/>
      <c r="J14" s="8" t="n"/>
      <c r="K14" s="8" t="n"/>
      <c r="L14" s="8" t="n"/>
      <c r="M14" s="8" t="n"/>
      <c r="N14" s="8" t="n"/>
      <c r="O14" s="8" t="n"/>
      <c r="P14" s="8" t="n"/>
      <c r="Q14" s="8" t="n"/>
      <c r="R14" s="8" t="n"/>
      <c r="S14" s="8" t="n"/>
      <c r="T14" s="1" t="n"/>
      <c r="U14" s="1" t="n"/>
    </row>
    <row r="15">
      <c r="A15" s="1" t="n"/>
      <c r="B15" s="3" t="n"/>
      <c r="C15" s="3" t="n"/>
      <c r="D15" s="1" t="n"/>
      <c r="E15" s="8" t="n"/>
      <c r="F15" s="8" t="n"/>
      <c r="G15" s="8" t="n"/>
      <c r="H15" s="8" t="n"/>
      <c r="I15" s="8" t="n"/>
      <c r="J15" s="8" t="n"/>
      <c r="K15" s="8" t="n"/>
      <c r="L15" s="8" t="n"/>
      <c r="M15" s="8" t="n"/>
      <c r="N15" s="8" t="n"/>
      <c r="O15" s="8" t="n"/>
      <c r="P15" s="8" t="n"/>
      <c r="Q15" s="8" t="n"/>
      <c r="R15" s="8" t="n"/>
      <c r="S15" s="8" t="n"/>
      <c r="T15" s="1" t="n"/>
      <c r="U15" s="1" t="n"/>
    </row>
    <row r="16">
      <c r="A16" s="1" t="n"/>
      <c r="B16" s="1" t="n"/>
      <c r="C16" s="1" t="n"/>
      <c r="D16" s="1" t="n"/>
      <c r="E16" s="1" t="n"/>
      <c r="F16" s="1" t="n"/>
      <c r="G16" s="1" t="n"/>
      <c r="H16" s="1" t="n"/>
      <c r="I16" s="1" t="n"/>
      <c r="J16" s="1" t="n"/>
      <c r="K16" s="1" t="n"/>
      <c r="L16" s="1" t="n"/>
      <c r="M16" s="1" t="n"/>
      <c r="N16" s="1" t="n"/>
      <c r="O16" s="1" t="n"/>
      <c r="P16" s="1" t="n"/>
      <c r="Q16" s="1" t="n"/>
      <c r="R16" s="1" t="n"/>
      <c r="S16" s="1" t="n"/>
      <c r="T16" s="1" t="n"/>
      <c r="U16" s="1" t="n"/>
    </row>
    <row r="17">
      <c r="A17" s="1" t="n"/>
      <c r="B17" s="10" t="inlineStr">
        <is>
          <t>02</t>
        </is>
      </c>
      <c r="C17" s="3" t="n"/>
      <c r="D17" s="1" t="n"/>
      <c r="E17" s="11">
        <f>Lang!$B$19</f>
        <v/>
      </c>
      <c r="F17" s="8" t="n"/>
      <c r="G17" s="8" t="n"/>
      <c r="H17" s="8" t="n"/>
      <c r="I17" s="8" t="n"/>
      <c r="J17" s="8" t="n"/>
      <c r="K17" s="8" t="n"/>
      <c r="L17" s="8" t="n"/>
      <c r="M17" s="8" t="n"/>
      <c r="N17" s="8" t="n"/>
      <c r="O17" s="8" t="n"/>
      <c r="P17" s="8" t="n"/>
      <c r="Q17" s="8" t="n"/>
      <c r="R17" s="8" t="n"/>
      <c r="S17" s="8" t="n"/>
      <c r="T17" s="1" t="n"/>
      <c r="U17" s="1" t="n"/>
    </row>
    <row r="18">
      <c r="A18" s="1" t="n"/>
      <c r="B18" s="3" t="n"/>
      <c r="C18" s="3" t="n"/>
      <c r="D18" s="1" t="n"/>
      <c r="E18" s="12">
        <f>Lang!$B$20</f>
        <v/>
      </c>
      <c r="F18" s="8" t="n"/>
      <c r="G18" s="8" t="n"/>
      <c r="H18" s="8" t="n"/>
      <c r="I18" s="8" t="n"/>
      <c r="J18" s="8" t="n"/>
      <c r="K18" s="8" t="n"/>
      <c r="L18" s="8" t="n"/>
      <c r="M18" s="8" t="n"/>
      <c r="N18" s="8" t="n"/>
      <c r="O18" s="8" t="n"/>
      <c r="P18" s="8" t="n"/>
      <c r="Q18" s="8" t="n"/>
      <c r="R18" s="8" t="n"/>
      <c r="S18" s="8" t="n"/>
      <c r="T18" s="1" t="n"/>
      <c r="U18" s="1" t="n"/>
    </row>
    <row r="19">
      <c r="A19" s="1" t="n"/>
      <c r="B19" s="3" t="n"/>
      <c r="C19" s="3" t="n"/>
      <c r="D19" s="1" t="n"/>
      <c r="E19" s="8" t="n"/>
      <c r="F19" s="8" t="n"/>
      <c r="G19" s="8" t="n"/>
      <c r="H19" s="8" t="n"/>
      <c r="I19" s="8" t="n"/>
      <c r="J19" s="8" t="n"/>
      <c r="K19" s="8" t="n"/>
      <c r="L19" s="8" t="n"/>
      <c r="M19" s="8" t="n"/>
      <c r="N19" s="8" t="n"/>
      <c r="O19" s="8" t="n"/>
      <c r="P19" s="8" t="n"/>
      <c r="Q19" s="8" t="n"/>
      <c r="R19" s="8" t="n"/>
      <c r="S19" s="8" t="n"/>
      <c r="T19" s="1" t="n"/>
      <c r="U19" s="1" t="n"/>
    </row>
    <row r="20">
      <c r="A20" s="1" t="n"/>
      <c r="B20" s="1" t="n"/>
      <c r="C20" s="1" t="n"/>
      <c r="D20" s="1" t="n"/>
      <c r="E20" s="1" t="n"/>
      <c r="F20" s="1" t="n"/>
      <c r="G20" s="1" t="n"/>
      <c r="H20" s="1" t="n"/>
      <c r="I20" s="1" t="n"/>
      <c r="J20" s="1" t="n"/>
      <c r="K20" s="1" t="n"/>
      <c r="L20" s="1" t="n"/>
      <c r="M20" s="1" t="n"/>
      <c r="N20" s="1" t="n"/>
      <c r="O20" s="1" t="n"/>
      <c r="P20" s="1" t="n"/>
      <c r="Q20" s="1" t="n"/>
      <c r="R20" s="1" t="n"/>
      <c r="S20" s="1" t="n"/>
      <c r="T20" s="1" t="n"/>
      <c r="U20" s="1" t="n"/>
    </row>
    <row r="21">
      <c r="A21" s="1" t="n"/>
      <c r="B21" s="10" t="inlineStr">
        <is>
          <t>03</t>
        </is>
      </c>
      <c r="C21" s="3" t="n"/>
      <c r="D21" s="1" t="n"/>
      <c r="E21" s="11">
        <f>Lang!$B$21</f>
        <v/>
      </c>
      <c r="F21" s="8" t="n"/>
      <c r="G21" s="8" t="n"/>
      <c r="H21" s="8" t="n"/>
      <c r="I21" s="8" t="n"/>
      <c r="J21" s="8" t="n"/>
      <c r="K21" s="8" t="n"/>
      <c r="L21" s="8" t="n"/>
      <c r="M21" s="8" t="n"/>
      <c r="N21" s="8" t="n"/>
      <c r="O21" s="8" t="n"/>
      <c r="P21" s="8" t="n"/>
      <c r="Q21" s="8" t="n"/>
      <c r="R21" s="8" t="n"/>
      <c r="S21" s="8" t="n"/>
      <c r="T21" s="1" t="n"/>
      <c r="U21" s="1" t="n"/>
    </row>
    <row r="22">
      <c r="A22" s="1" t="n"/>
      <c r="B22" s="3" t="n"/>
      <c r="C22" s="3" t="n"/>
      <c r="D22" s="1" t="n"/>
      <c r="E22" s="12">
        <f>Lang!$B$22</f>
        <v/>
      </c>
      <c r="F22" s="8" t="n"/>
      <c r="G22" s="8" t="n"/>
      <c r="H22" s="8" t="n"/>
      <c r="I22" s="8" t="n"/>
      <c r="J22" s="8" t="n"/>
      <c r="K22" s="8" t="n"/>
      <c r="L22" s="8" t="n"/>
      <c r="M22" s="8" t="n"/>
      <c r="N22" s="8" t="n"/>
      <c r="O22" s="8" t="n"/>
      <c r="P22" s="8" t="n"/>
      <c r="Q22" s="8" t="n"/>
      <c r="R22" s="8" t="n"/>
      <c r="S22" s="8" t="n"/>
      <c r="T22" s="1" t="n"/>
      <c r="U22" s="1" t="n"/>
    </row>
    <row r="23">
      <c r="A23" s="1" t="n"/>
      <c r="B23" s="3" t="n"/>
      <c r="C23" s="3" t="n"/>
      <c r="D23" s="1" t="n"/>
      <c r="E23" s="8" t="n"/>
      <c r="F23" s="8" t="n"/>
      <c r="G23" s="8" t="n"/>
      <c r="H23" s="8" t="n"/>
      <c r="I23" s="8" t="n"/>
      <c r="J23" s="8" t="n"/>
      <c r="K23" s="8" t="n"/>
      <c r="L23" s="8" t="n"/>
      <c r="M23" s="8" t="n"/>
      <c r="N23" s="8" t="n"/>
      <c r="O23" s="8" t="n"/>
      <c r="P23" s="8" t="n"/>
      <c r="Q23" s="8" t="n"/>
      <c r="R23" s="8" t="n"/>
      <c r="S23" s="8" t="n"/>
      <c r="T23" s="1" t="n"/>
      <c r="U23" s="1" t="n"/>
    </row>
    <row r="24">
      <c r="A24" s="1" t="n"/>
      <c r="B24" s="1" t="n"/>
      <c r="C24" s="1" t="n"/>
      <c r="D24" s="1" t="n"/>
      <c r="E24" s="1" t="n"/>
      <c r="F24" s="1" t="n"/>
      <c r="G24" s="1" t="n"/>
      <c r="H24" s="1" t="n"/>
      <c r="I24" s="1" t="n"/>
      <c r="J24" s="1" t="n"/>
      <c r="K24" s="1" t="n"/>
      <c r="L24" s="1" t="n"/>
      <c r="M24" s="1" t="n"/>
      <c r="N24" s="1" t="n"/>
      <c r="O24" s="1" t="n"/>
      <c r="P24" s="1" t="n"/>
      <c r="Q24" s="1" t="n"/>
      <c r="R24" s="1" t="n"/>
      <c r="S24" s="1" t="n"/>
      <c r="T24" s="1" t="n"/>
      <c r="U24" s="1" t="n"/>
    </row>
    <row r="25">
      <c r="A25" s="1" t="n"/>
      <c r="B25" s="10" t="inlineStr">
        <is>
          <t>04</t>
        </is>
      </c>
      <c r="C25" s="3" t="n"/>
      <c r="D25" s="1" t="n"/>
      <c r="E25" s="11">
        <f>Lang!$B$23</f>
        <v/>
      </c>
      <c r="F25" s="8" t="n"/>
      <c r="G25" s="8" t="n"/>
      <c r="H25" s="8" t="n"/>
      <c r="I25" s="8" t="n"/>
      <c r="J25" s="8" t="n"/>
      <c r="K25" s="8" t="n"/>
      <c r="L25" s="8" t="n"/>
      <c r="M25" s="8" t="n"/>
      <c r="N25" s="8" t="n"/>
      <c r="O25" s="8" t="n"/>
      <c r="P25" s="8" t="n"/>
      <c r="Q25" s="8" t="n"/>
      <c r="R25" s="8" t="n"/>
      <c r="S25" s="8" t="n"/>
      <c r="T25" s="1" t="n"/>
      <c r="U25" s="1" t="n"/>
    </row>
    <row r="26">
      <c r="A26" s="1" t="n"/>
      <c r="B26" s="3" t="n"/>
      <c r="C26" s="3" t="n"/>
      <c r="D26" s="1" t="n"/>
      <c r="E26" s="12">
        <f>Lang!$B$24</f>
        <v/>
      </c>
      <c r="F26" s="8" t="n"/>
      <c r="G26" s="8" t="n"/>
      <c r="H26" s="8" t="n"/>
      <c r="I26" s="8" t="n"/>
      <c r="J26" s="8" t="n"/>
      <c r="K26" s="8" t="n"/>
      <c r="L26" s="8" t="n"/>
      <c r="M26" s="8" t="n"/>
      <c r="N26" s="8" t="n"/>
      <c r="O26" s="8" t="n"/>
      <c r="P26" s="8" t="n"/>
      <c r="Q26" s="8" t="n"/>
      <c r="R26" s="8" t="n"/>
      <c r="S26" s="8" t="n"/>
      <c r="T26" s="1" t="n"/>
      <c r="U26" s="1" t="n"/>
    </row>
    <row r="27">
      <c r="A27" s="1" t="n"/>
      <c r="B27" s="3" t="n"/>
      <c r="C27" s="3" t="n"/>
      <c r="D27" s="1" t="n"/>
      <c r="E27" s="8" t="n"/>
      <c r="F27" s="8" t="n"/>
      <c r="G27" s="8" t="n"/>
      <c r="H27" s="8" t="n"/>
      <c r="I27" s="8" t="n"/>
      <c r="J27" s="8" t="n"/>
      <c r="K27" s="8" t="n"/>
      <c r="L27" s="8" t="n"/>
      <c r="M27" s="8" t="n"/>
      <c r="N27" s="8" t="n"/>
      <c r="O27" s="8" t="n"/>
      <c r="P27" s="8" t="n"/>
      <c r="Q27" s="8" t="n"/>
      <c r="R27" s="8" t="n"/>
      <c r="S27" s="8" t="n"/>
      <c r="T27" s="1" t="n"/>
      <c r="U27" s="1" t="n"/>
    </row>
    <row r="28">
      <c r="A28" s="1" t="n"/>
      <c r="B28" s="1" t="n"/>
      <c r="C28" s="1" t="n"/>
      <c r="D28" s="1" t="n"/>
      <c r="E28" s="1" t="n"/>
      <c r="F28" s="1" t="n"/>
      <c r="G28" s="1" t="n"/>
      <c r="H28" s="1" t="n"/>
      <c r="I28" s="1" t="n"/>
      <c r="J28" s="1" t="n"/>
      <c r="K28" s="1" t="n"/>
      <c r="L28" s="1" t="n"/>
      <c r="M28" s="1" t="n"/>
      <c r="N28" s="1" t="n"/>
      <c r="O28" s="1" t="n"/>
      <c r="P28" s="1" t="n"/>
      <c r="Q28" s="1" t="n"/>
      <c r="R28" s="1" t="n"/>
      <c r="S28" s="1" t="n"/>
      <c r="T28" s="1" t="n"/>
      <c r="U28" s="1" t="n"/>
    </row>
    <row r="29">
      <c r="A29" s="1" t="n"/>
      <c r="B29" s="1" t="n"/>
      <c r="C29" s="1" t="n"/>
      <c r="D29" s="1" t="n"/>
      <c r="E29" s="1" t="n"/>
      <c r="F29" s="1" t="n"/>
      <c r="G29" s="1" t="n"/>
      <c r="H29" s="1" t="n"/>
      <c r="I29" s="1" t="n"/>
      <c r="J29" s="1" t="n"/>
      <c r="K29" s="1" t="n"/>
      <c r="L29" s="1" t="n"/>
      <c r="M29" s="1" t="n"/>
      <c r="N29" s="1" t="n"/>
      <c r="O29" s="1" t="n"/>
      <c r="P29" s="1" t="n"/>
      <c r="Q29" s="1" t="n"/>
      <c r="R29" s="1" t="n"/>
      <c r="S29" s="1" t="n"/>
      <c r="T29" s="1" t="n"/>
      <c r="U29" s="1" t="n"/>
    </row>
    <row r="30">
      <c r="A30" s="1" t="n"/>
      <c r="B30" s="13">
        <f>Lang!$B$25</f>
        <v/>
      </c>
      <c r="T30" s="1" t="n"/>
      <c r="U30" s="1" t="n"/>
    </row>
    <row r="31">
      <c r="A31" s="1" t="n"/>
      <c r="B31" s="1" t="n"/>
      <c r="C31" s="1" t="n"/>
      <c r="D31" s="1" t="n"/>
      <c r="E31" s="1" t="n"/>
      <c r="F31" s="1" t="n"/>
      <c r="G31" s="1" t="n"/>
      <c r="H31" s="1" t="n"/>
      <c r="I31" s="1" t="n"/>
      <c r="J31" s="1" t="n"/>
      <c r="K31" s="1" t="n"/>
      <c r="L31" s="1" t="n"/>
      <c r="M31" s="1" t="n"/>
      <c r="N31" s="1" t="n"/>
      <c r="O31" s="1" t="n"/>
      <c r="P31" s="1" t="n"/>
      <c r="Q31" s="1" t="n"/>
      <c r="R31" s="1" t="n"/>
      <c r="S31" s="1" t="n"/>
      <c r="T31" s="1" t="n"/>
      <c r="U31" s="1" t="n"/>
    </row>
    <row r="32">
      <c r="A32" s="1" t="n"/>
      <c r="B32" s="14">
        <f>Lang!$B$6</f>
        <v/>
      </c>
      <c r="C32" s="8" t="n"/>
      <c r="D32" s="8" t="n"/>
      <c r="E32" s="8" t="n"/>
      <c r="F32" s="8" t="n"/>
      <c r="G32" s="8" t="n"/>
      <c r="H32" s="8" t="n"/>
      <c r="I32" s="8" t="n"/>
      <c r="J32" s="8" t="n"/>
      <c r="K32" s="8" t="n"/>
      <c r="L32" s="8" t="n"/>
      <c r="M32" s="8" t="n"/>
      <c r="N32" s="8" t="n"/>
      <c r="O32" s="8" t="n"/>
      <c r="P32" s="8" t="n"/>
      <c r="Q32" s="8" t="n"/>
      <c r="R32" s="8" t="n"/>
      <c r="S32" s="8" t="n"/>
      <c r="T32" s="1" t="n"/>
      <c r="U32" s="1" t="n"/>
    </row>
    <row r="33">
      <c r="A33" s="1" t="n"/>
      <c r="B33" s="8" t="n"/>
      <c r="C33" s="8" t="n"/>
      <c r="D33" s="8" t="n"/>
      <c r="E33" s="8" t="n"/>
      <c r="F33" s="8" t="n"/>
      <c r="G33" s="8" t="n"/>
      <c r="H33" s="8" t="n"/>
      <c r="I33" s="8" t="n"/>
      <c r="J33" s="8" t="n"/>
      <c r="K33" s="8" t="n"/>
      <c r="L33" s="8" t="n"/>
      <c r="M33" s="8" t="n"/>
      <c r="N33" s="8" t="n"/>
      <c r="O33" s="8" t="n"/>
      <c r="P33" s="8" t="n"/>
      <c r="Q33" s="8" t="n"/>
      <c r="R33" s="8" t="n"/>
      <c r="S33" s="8" t="n"/>
      <c r="T33" s="1" t="n"/>
      <c r="U33" s="1" t="n"/>
    </row>
    <row r="34">
      <c r="A34" s="1" t="n"/>
      <c r="B34" s="1" t="n"/>
      <c r="C34" s="1" t="n"/>
      <c r="D34" s="1" t="n"/>
      <c r="E34" s="1" t="n"/>
      <c r="F34" s="1" t="n"/>
      <c r="G34" s="1" t="n"/>
      <c r="H34" s="1" t="n"/>
      <c r="I34" s="1" t="n"/>
      <c r="J34" s="1" t="n"/>
      <c r="K34" s="1" t="n"/>
      <c r="L34" s="1" t="n"/>
      <c r="M34" s="1" t="n"/>
      <c r="N34" s="1" t="n"/>
      <c r="O34" s="1" t="n"/>
      <c r="P34" s="1" t="n"/>
      <c r="Q34" s="1" t="n"/>
      <c r="R34" s="1" t="n"/>
      <c r="S34" s="1" t="n"/>
      <c r="T34" s="1" t="n"/>
      <c r="U34" s="1" t="n"/>
    </row>
    <row r="35">
      <c r="A35" s="1" t="n"/>
      <c r="B35" s="15">
        <f>Lang!$B$7</f>
        <v/>
      </c>
      <c r="C35" s="8" t="n"/>
      <c r="D35" s="8" t="n"/>
      <c r="E35" s="8" t="n"/>
      <c r="F35" s="8" t="n"/>
      <c r="G35" s="8" t="n"/>
      <c r="H35" s="8" t="n"/>
      <c r="I35" s="8" t="n"/>
      <c r="J35" s="8" t="n"/>
      <c r="K35" s="8" t="n"/>
      <c r="L35" s="8" t="n"/>
      <c r="M35" s="8" t="n"/>
      <c r="N35" s="8" t="n"/>
      <c r="O35" s="8" t="n"/>
      <c r="P35" s="8" t="n"/>
      <c r="Q35" s="8" t="n"/>
      <c r="R35" s="8" t="n"/>
      <c r="S35" s="8" t="n"/>
      <c r="T35" s="1" t="n"/>
      <c r="U35" s="1" t="n"/>
    </row>
    <row r="36">
      <c r="A36" s="1" t="n"/>
      <c r="B36" s="16" t="inlineStr">
        <is>
          <t>Keywan Fakhri</t>
        </is>
      </c>
      <c r="C36" s="8" t="n"/>
      <c r="D36" s="8" t="n"/>
      <c r="E36" s="8" t="n"/>
      <c r="F36" s="8" t="n"/>
      <c r="G36" s="8" t="n"/>
      <c r="H36" s="8" t="n"/>
      <c r="I36" s="14">
        <f>Lang!$B$8</f>
        <v/>
      </c>
      <c r="J36" s="8" t="n"/>
      <c r="K36" s="8" t="n"/>
      <c r="L36" s="8" t="n"/>
      <c r="M36" s="8" t="n"/>
      <c r="N36" s="8" t="n"/>
      <c r="O36" s="8" t="n"/>
      <c r="P36" s="8" t="n"/>
      <c r="Q36" s="8" t="n"/>
      <c r="R36" s="8" t="n"/>
      <c r="S36" s="8" t="n"/>
      <c r="T36" s="1" t="n"/>
      <c r="U36" s="1" t="n"/>
    </row>
    <row r="37">
      <c r="A37" s="1" t="n"/>
      <c r="B37" s="8" t="n"/>
      <c r="C37" s="8" t="n"/>
      <c r="D37" s="8" t="n"/>
      <c r="E37" s="8" t="n"/>
      <c r="F37" s="8" t="n"/>
      <c r="G37" s="8" t="n"/>
      <c r="H37" s="8" t="n"/>
      <c r="I37" s="8" t="n"/>
      <c r="J37" s="8" t="n"/>
      <c r="K37" s="8" t="n"/>
      <c r="L37" s="8" t="n"/>
      <c r="M37" s="8" t="n"/>
      <c r="N37" s="8" t="n"/>
      <c r="O37" s="8" t="n"/>
      <c r="P37" s="8" t="n"/>
      <c r="Q37" s="8" t="n"/>
      <c r="R37" s="8" t="n"/>
      <c r="S37" s="8" t="n"/>
      <c r="T37" s="1" t="n"/>
      <c r="U37" s="1" t="n"/>
    </row>
    <row r="38">
      <c r="A38" s="1" t="n"/>
      <c r="B38" s="17">
        <f>Lang!$B$9</f>
        <v/>
      </c>
      <c r="C38" s="8" t="n"/>
      <c r="D38" s="8" t="n"/>
      <c r="E38" s="8" t="n"/>
      <c r="F38" s="8" t="n"/>
      <c r="G38" s="8" t="n"/>
      <c r="H38" s="8" t="n"/>
      <c r="I38" s="8" t="n"/>
      <c r="J38" s="8" t="n"/>
      <c r="K38" s="8" t="n"/>
      <c r="L38" s="8" t="n"/>
      <c r="M38" s="8" t="n"/>
      <c r="N38" s="8" t="n"/>
      <c r="O38" s="8" t="n"/>
      <c r="P38" s="8" t="n"/>
      <c r="Q38" s="8" t="n"/>
      <c r="R38" s="8" t="n"/>
      <c r="S38" s="8" t="n"/>
      <c r="T38" s="1" t="n"/>
      <c r="U38" s="1" t="n"/>
    </row>
    <row r="39">
      <c r="A39" s="1" t="n"/>
      <c r="B39" s="18">
        <f>HYPERLINK("https://keywanfakhri.com","keywanfakhri.com")</f>
        <v/>
      </c>
      <c r="C39" s="8" t="n"/>
      <c r="D39" s="8" t="n"/>
      <c r="E39" s="8" t="n"/>
      <c r="F39" s="18">
        <f>HYPERLINK("mailto:keywanfakhri1@gmail.com","keywanfakhri1@gmail.com")</f>
        <v/>
      </c>
      <c r="G39" s="8" t="n"/>
      <c r="H39" s="8" t="n"/>
      <c r="I39" s="8" t="n"/>
      <c r="J39" s="8" t="n"/>
      <c r="K39" s="8" t="n"/>
      <c r="L39" s="18">
        <f>HYPERLINK("https://www.linkedin.com/in/rahmatallah-keywan-fakhri/","LinkedIn: rahmatallah-keywan-fakhri")</f>
        <v/>
      </c>
      <c r="M39" s="8" t="n"/>
      <c r="N39" s="8" t="n"/>
      <c r="O39" s="8" t="n"/>
      <c r="P39" s="8" t="n"/>
      <c r="Q39" s="8" t="n"/>
      <c r="R39" s="8" t="n"/>
      <c r="S39" s="8" t="n"/>
      <c r="T39" s="1" t="n"/>
      <c r="U39" s="1" t="n"/>
    </row>
    <row r="40">
      <c r="A40" s="1" t="n"/>
      <c r="B40" s="8" t="n"/>
      <c r="C40" s="8" t="n"/>
      <c r="D40" s="8" t="n"/>
      <c r="E40" s="8" t="n"/>
      <c r="F40" s="8" t="n"/>
      <c r="G40" s="8" t="n"/>
      <c r="H40" s="8" t="n"/>
      <c r="I40" s="8" t="n"/>
      <c r="J40" s="8" t="n"/>
      <c r="K40" s="8" t="n"/>
      <c r="L40" s="8" t="n"/>
      <c r="M40" s="8" t="n"/>
      <c r="N40" s="8" t="n"/>
      <c r="O40" s="8" t="n"/>
      <c r="P40" s="8" t="n"/>
      <c r="Q40" s="8" t="n"/>
      <c r="R40" s="8" t="n"/>
      <c r="S40" s="8" t="n"/>
      <c r="T40" s="1" t="n"/>
      <c r="U40" s="1" t="n"/>
    </row>
    <row r="41">
      <c r="A41" s="1" t="n"/>
      <c r="B41" s="1" t="n"/>
      <c r="C41" s="1" t="n"/>
      <c r="D41" s="1" t="n"/>
      <c r="E41" s="1" t="n"/>
      <c r="F41" s="1" t="n"/>
      <c r="G41" s="1" t="n"/>
      <c r="H41" s="1" t="n"/>
      <c r="I41" s="1" t="n"/>
      <c r="J41" s="1" t="n"/>
      <c r="K41" s="1" t="n"/>
      <c r="L41" s="1" t="n"/>
      <c r="M41" s="1" t="n"/>
      <c r="N41" s="1" t="n"/>
      <c r="O41" s="1" t="n"/>
      <c r="P41" s="1" t="n"/>
      <c r="Q41" s="1" t="n"/>
      <c r="R41" s="1" t="n"/>
      <c r="S41" s="1" t="n"/>
      <c r="T41" s="1" t="n"/>
      <c r="U41" s="1" t="n"/>
    </row>
    <row r="42">
      <c r="A42" s="1" t="n"/>
      <c r="B42" s="1" t="n"/>
      <c r="C42" s="1" t="n"/>
      <c r="D42" s="1" t="n"/>
      <c r="E42" s="1" t="n"/>
      <c r="F42" s="1" t="n"/>
      <c r="G42" s="1" t="n"/>
      <c r="H42" s="1" t="n"/>
      <c r="I42" s="1" t="n"/>
      <c r="J42" s="1" t="n"/>
      <c r="K42" s="1" t="n"/>
      <c r="L42" s="1" t="n"/>
      <c r="M42" s="1" t="n"/>
      <c r="N42" s="1" t="n"/>
      <c r="O42" s="1" t="n"/>
      <c r="P42" s="1" t="n"/>
      <c r="Q42" s="1" t="n"/>
      <c r="R42" s="1" t="n"/>
      <c r="S42" s="1" t="n"/>
      <c r="T42" s="1" t="n"/>
      <c r="U42" s="1" t="n"/>
    </row>
    <row r="43">
      <c r="A43" s="1" t="n"/>
      <c r="B43" s="1" t="n"/>
      <c r="C43" s="1" t="n"/>
      <c r="D43" s="1" t="n"/>
      <c r="E43" s="1" t="n"/>
      <c r="F43" s="1" t="n"/>
      <c r="G43" s="1" t="n"/>
      <c r="H43" s="1" t="n"/>
      <c r="I43" s="1" t="n"/>
      <c r="J43" s="1" t="n"/>
      <c r="K43" s="1" t="n"/>
      <c r="L43" s="1" t="n"/>
      <c r="M43" s="1" t="n"/>
      <c r="N43" s="1" t="n"/>
      <c r="O43" s="1" t="n"/>
      <c r="P43" s="1" t="n"/>
      <c r="Q43" s="1" t="n"/>
      <c r="R43" s="1" t="n"/>
      <c r="S43" s="1" t="n"/>
      <c r="T43" s="1" t="n"/>
      <c r="U43" s="1" t="n"/>
    </row>
    <row r="44">
      <c r="A44" s="1" t="n"/>
      <c r="B44" s="1" t="n"/>
      <c r="C44" s="1" t="n"/>
      <c r="D44" s="1" t="n"/>
      <c r="E44" s="1" t="n"/>
      <c r="F44" s="1" t="n"/>
      <c r="G44" s="1" t="n"/>
      <c r="H44" s="1" t="n"/>
      <c r="I44" s="1" t="n"/>
      <c r="J44" s="1" t="n"/>
      <c r="K44" s="1" t="n"/>
      <c r="L44" s="1" t="n"/>
      <c r="M44" s="1" t="n"/>
      <c r="N44" s="1" t="n"/>
      <c r="O44" s="1" t="n"/>
      <c r="P44" s="1" t="n"/>
      <c r="Q44" s="1" t="n"/>
      <c r="R44" s="1" t="n"/>
      <c r="S44" s="1" t="n"/>
      <c r="T44" s="1" t="n"/>
      <c r="U44" s="1" t="n"/>
    </row>
  </sheetData>
  <sheetProtection selectLockedCells="0" selectUnlockedCells="0" sheet="1" objects="0" insertRows="1" insertHyperlinks="1" autoFilter="1" scenarios="0" formatColumns="0" deleteColumns="1" insertColumns="1" pivotTables="1" deleteRows="1" formatCells="1" formatRows="0" sort="1" password="E778"/>
  <mergeCells count="33">
    <mergeCell ref="L7:M7"/>
    <mergeCell ref="B7:C7"/>
    <mergeCell ref="N7:O7"/>
    <mergeCell ref="B25:C27"/>
    <mergeCell ref="E13:S13"/>
    <mergeCell ref="E26:S27"/>
    <mergeCell ref="B32:S33"/>
    <mergeCell ref="F7:G7"/>
    <mergeCell ref="E18:S19"/>
    <mergeCell ref="B21:C23"/>
    <mergeCell ref="B38:S38"/>
    <mergeCell ref="E22:S23"/>
    <mergeCell ref="B9:S11"/>
    <mergeCell ref="E14:S15"/>
    <mergeCell ref="B17:C19"/>
    <mergeCell ref="B13:C15"/>
    <mergeCell ref="F39:K39"/>
    <mergeCell ref="L39:S39"/>
    <mergeCell ref="B30:S30"/>
    <mergeCell ref="B2:D5"/>
    <mergeCell ref="D7:E7"/>
    <mergeCell ref="E25:S25"/>
    <mergeCell ref="P7:Q7"/>
    <mergeCell ref="H7:I7"/>
    <mergeCell ref="B36:H37"/>
    <mergeCell ref="F4:S5"/>
    <mergeCell ref="J7:K7"/>
    <mergeCell ref="B39:E39"/>
    <mergeCell ref="B35:S35"/>
    <mergeCell ref="E21:S21"/>
    <mergeCell ref="I36:S37"/>
    <mergeCell ref="F2:S3"/>
    <mergeCell ref="E17:S17"/>
  </mergeCells>
  <printOptions horizontalCentered="1"/>
  <pageMargins left="0.3" right="0.3" top="0.4" bottom="0.4" header="0.5" footer="0.5"/>
  <pageSetup orientation="landscape" paperSize="9" fitToHeight="1" fitToWidth="1"/>
</worksheet>
</file>

<file path=xl/worksheets/sheet2.xml><?xml version="1.0" encoding="utf-8"?>
<worksheet xmlns="http://schemas.openxmlformats.org/spreadsheetml/2006/main">
  <sheetPr>
    <tabColor rgb="0036DAC5"/>
    <outlinePr summaryBelow="1" summaryRight="1"/>
    <pageSetUpPr fitToPage="1"/>
  </sheetPr>
  <dimension ref="A1:U80"/>
  <sheetViews>
    <sheetView showGridLines="0" zoomScale="90" workbookViewId="0">
      <selection activeCell="A1" sqref="A1"/>
    </sheetView>
  </sheetViews>
  <sheetFormatPr baseColWidth="8" defaultRowHeight="15"/>
  <cols>
    <col width="2.5" customWidth="1" min="1" max="1"/>
    <col width="8.6" customWidth="1" min="2" max="2"/>
    <col width="8.6" customWidth="1" min="3" max="3"/>
    <col width="8.6" customWidth="1" min="4" max="4"/>
    <col width="8.6" customWidth="1" min="5" max="5"/>
    <col width="8.6" customWidth="1" min="6" max="6"/>
    <col width="8.6" customWidth="1" min="7" max="7"/>
    <col width="8.6" customWidth="1" min="8" max="8"/>
    <col width="8.6" customWidth="1" min="9" max="9"/>
    <col width="8.6" customWidth="1" min="10" max="10"/>
    <col width="8.6" customWidth="1" min="11" max="11"/>
    <col width="8.6" customWidth="1" min="12" max="12"/>
    <col width="8.6" customWidth="1" min="13" max="13"/>
    <col width="8.6" customWidth="1" min="14" max="14"/>
    <col width="8.6" customWidth="1" min="15" max="15"/>
    <col width="8.6" customWidth="1" min="16" max="16"/>
    <col width="8.6" customWidth="1" min="17" max="17"/>
    <col width="8.6" customWidth="1" min="18" max="18"/>
    <col width="8.6" customWidth="1" min="19" max="19"/>
    <col width="8.6" customWidth="1" min="20" max="20"/>
  </cols>
  <sheetData>
    <row r="1">
      <c r="A1" s="1" t="n"/>
      <c r="B1" s="1" t="n"/>
      <c r="C1" s="1" t="n"/>
      <c r="D1" s="1" t="n"/>
      <c r="E1" s="1" t="n"/>
      <c r="F1" s="1" t="n"/>
      <c r="G1" s="1" t="n"/>
      <c r="H1" s="1" t="n"/>
      <c r="I1" s="1" t="n"/>
      <c r="J1" s="1" t="n"/>
      <c r="K1" s="1" t="n"/>
      <c r="L1" s="1" t="n"/>
      <c r="M1" s="1" t="n"/>
      <c r="N1" s="1" t="n"/>
      <c r="O1" s="1" t="n"/>
      <c r="P1" s="1" t="n"/>
      <c r="Q1" s="1" t="n"/>
      <c r="R1" s="1" t="n"/>
      <c r="S1" s="1" t="n"/>
      <c r="T1" s="1" t="n"/>
      <c r="U1" s="1" t="n"/>
    </row>
    <row r="2" ht="22" customHeight="1">
      <c r="A2" s="1" t="n"/>
      <c r="B2" s="10" t="inlineStr">
        <is>
          <t>K1</t>
        </is>
      </c>
      <c r="C2" s="3" t="n"/>
      <c r="D2" s="1" t="n"/>
      <c r="E2" s="19">
        <f>"KEYONE  /  "&amp;Lang!$B$34</f>
        <v/>
      </c>
      <c r="T2" s="1" t="n"/>
      <c r="U2" s="1" t="n"/>
    </row>
    <row r="3" ht="22" customHeight="1">
      <c r="A3" s="1" t="n"/>
      <c r="B3" s="3" t="n"/>
      <c r="C3" s="3" t="n"/>
      <c r="D3" s="1" t="n"/>
      <c r="E3" s="20">
        <f>Lang!$B$35</f>
        <v/>
      </c>
      <c r="T3" s="1" t="n"/>
      <c r="U3" s="1" t="n"/>
    </row>
    <row r="4" ht="24" customHeight="1">
      <c r="A4" s="1" t="n"/>
      <c r="B4" s="7">
        <f>HYPERLINK("#'START'!A1",Lang!$B$2)</f>
        <v/>
      </c>
      <c r="C4" s="8" t="n"/>
      <c r="D4" s="6">
        <f>HYPERLINK("#'Dashboard'!A1",Lang!$B$3)</f>
        <v/>
      </c>
      <c r="E4" s="3" t="n"/>
      <c r="F4" s="7">
        <f>HYPERLINK("#'Report'!A1",Lang!$B$4)</f>
        <v/>
      </c>
      <c r="G4" s="8" t="n"/>
      <c r="H4" s="7">
        <f>HYPERLINK("#'Menu'!A1",Lang!$B$10)</f>
        <v/>
      </c>
      <c r="I4" s="8" t="n"/>
      <c r="J4" s="7">
        <f>HYPERLINK("#'Recipes'!A1",Lang!$B$11)</f>
        <v/>
      </c>
      <c r="K4" s="8" t="n"/>
      <c r="L4" s="7">
        <f>HYPERLINK("#'Ingredients'!A1",Lang!$B$12)</f>
        <v/>
      </c>
      <c r="M4" s="8" t="n"/>
      <c r="N4" s="7">
        <f>HYPERLINK("#'Sales'!A1",Lang!$B$13)</f>
        <v/>
      </c>
      <c r="O4" s="8" t="n"/>
      <c r="P4" s="7">
        <f>HYPERLINK("#'Settings'!A1",Lang!$B$5)</f>
        <v/>
      </c>
      <c r="Q4" s="8" t="n"/>
      <c r="R4" s="1" t="n"/>
      <c r="S4" s="1" t="n"/>
      <c r="T4" s="1" t="n"/>
      <c r="U4" s="1" t="n"/>
    </row>
    <row r="5">
      <c r="A5" s="1" t="n"/>
      <c r="B5" s="1" t="n"/>
      <c r="C5" s="1" t="n"/>
      <c r="D5" s="1" t="n"/>
      <c r="E5" s="1" t="n"/>
      <c r="F5" s="1" t="n"/>
      <c r="G5" s="1" t="n"/>
      <c r="H5" s="1" t="n"/>
      <c r="I5" s="1" t="n"/>
      <c r="J5" s="1" t="n"/>
      <c r="K5" s="1" t="n"/>
      <c r="L5" s="1" t="n"/>
      <c r="M5" s="1" t="n"/>
      <c r="N5" s="1" t="n"/>
      <c r="O5" s="1" t="n"/>
      <c r="P5" s="1" t="n"/>
      <c r="Q5" s="1" t="n"/>
      <c r="R5" s="1" t="n"/>
      <c r="S5" s="1" t="n"/>
      <c r="T5" s="1" t="n"/>
      <c r="U5" s="1" t="n"/>
    </row>
    <row r="6" ht="18" customHeight="1">
      <c r="A6" s="1" t="n"/>
      <c r="B6" s="21">
        <f>Lang!$B$36</f>
        <v/>
      </c>
      <c r="E6" s="21">
        <f>Lang!$B$37</f>
        <v/>
      </c>
      <c r="H6" s="21">
        <f>Lang!$B$38</f>
        <v/>
      </c>
      <c r="K6" s="21">
        <f>Lang!$B$39</f>
        <v/>
      </c>
      <c r="N6" s="21">
        <f>Lang!$B$106</f>
        <v/>
      </c>
      <c r="T6" s="1" t="n"/>
      <c r="U6" s="1" t="n"/>
    </row>
    <row r="7" ht="26" customHeight="1">
      <c r="A7" s="1" t="n"/>
      <c r="B7" s="22" t="n">
        <v>2026</v>
      </c>
      <c r="C7" s="23" t="n"/>
      <c r="D7" s="23" t="n"/>
      <c r="E7" s="22" t="n">
        <v>2025</v>
      </c>
      <c r="F7" s="23" t="n"/>
      <c r="G7" s="23" t="n"/>
      <c r="H7" s="24" t="inlineStr">
        <is>
          <t>All</t>
        </is>
      </c>
      <c r="I7" s="23" t="n"/>
      <c r="J7" s="23" t="n"/>
      <c r="K7" s="24" t="inlineStr">
        <is>
          <t>Full year</t>
        </is>
      </c>
      <c r="L7" s="23" t="n"/>
      <c r="M7" s="23" t="n"/>
      <c r="N7" s="25">
        <f>Settings!$D$8</f>
        <v/>
      </c>
      <c r="O7" s="8" t="n"/>
      <c r="P7" s="8" t="n"/>
      <c r="Q7" s="8" t="n"/>
      <c r="R7" s="8" t="n"/>
      <c r="S7" s="8" t="n"/>
      <c r="T7" s="1" t="n"/>
      <c r="U7" s="1" t="n"/>
    </row>
    <row r="8">
      <c r="A8" s="1" t="n"/>
      <c r="B8" s="26">
        <f>Lang!$B$40</f>
        <v/>
      </c>
      <c r="T8" s="1" t="n"/>
      <c r="U8" s="1" t="n"/>
    </row>
    <row r="9">
      <c r="A9" s="1" t="n"/>
      <c r="B9" s="1" t="n"/>
      <c r="C9" s="1" t="n"/>
      <c r="D9" s="1" t="n"/>
      <c r="E9" s="1" t="n"/>
      <c r="F9" s="1" t="n"/>
      <c r="G9" s="1" t="n"/>
      <c r="H9" s="1" t="n"/>
      <c r="I9" s="1" t="n"/>
      <c r="J9" s="1" t="n"/>
      <c r="K9" s="1" t="n"/>
      <c r="L9" s="1" t="n"/>
      <c r="M9" s="1" t="n"/>
      <c r="N9" s="1" t="n"/>
      <c r="O9" s="1" t="n"/>
      <c r="P9" s="1" t="n"/>
      <c r="Q9" s="1" t="n"/>
      <c r="R9" s="1" t="n"/>
      <c r="S9" s="1" t="n"/>
      <c r="T9" s="1" t="n"/>
      <c r="U9" s="1" t="n"/>
    </row>
    <row r="10" ht="26" customHeight="1">
      <c r="A10" s="1" t="n"/>
      <c r="B10" s="27">
        <f>Lang!$B$62</f>
        <v/>
      </c>
      <c r="C10" s="8" t="n"/>
      <c r="D10" s="8" t="n"/>
      <c r="E10" s="28">
        <f>Lang!$B$63</f>
        <v/>
      </c>
      <c r="F10" s="8" t="n"/>
      <c r="G10" s="8" t="n"/>
      <c r="H10" s="28">
        <f>Lang!$B$64</f>
        <v/>
      </c>
      <c r="I10" s="8" t="n"/>
      <c r="J10" s="8" t="n"/>
      <c r="K10" s="28">
        <f>Lang!$B$65</f>
        <v/>
      </c>
      <c r="L10" s="8" t="n"/>
      <c r="M10" s="8" t="n"/>
      <c r="N10" s="28">
        <f>Lang!$B$66</f>
        <v/>
      </c>
      <c r="O10" s="8" t="n"/>
      <c r="P10" s="8" t="n"/>
      <c r="Q10" s="28">
        <f>Lang!$B$67</f>
        <v/>
      </c>
      <c r="R10" s="8" t="n"/>
      <c r="S10" s="8" t="n"/>
      <c r="T10" s="1" t="n"/>
      <c r="U10" s="1" t="n"/>
    </row>
    <row r="11">
      <c r="A11" s="1" t="n"/>
      <c r="B11" s="29">
        <f>SUM(Calc!$I$21:$I$60)</f>
        <v/>
      </c>
      <c r="C11" s="8" t="n"/>
      <c r="D11" s="8" t="n"/>
      <c r="E11" s="30">
        <f>IFERROR(SUM(Calc!$J$21:$J$60)/SUM(Calc!$I$21:$I$60),"")</f>
        <v/>
      </c>
      <c r="F11" s="8" t="n"/>
      <c r="G11" s="8" t="n"/>
      <c r="H11" s="31">
        <f>SUM(Calc!$K$21:$K$60)</f>
        <v/>
      </c>
      <c r="I11" s="8" t="n"/>
      <c r="J11" s="8" t="n"/>
      <c r="K11" s="32">
        <f>SUM(Calc!$G$21:$G$60)</f>
        <v/>
      </c>
      <c r="L11" s="8" t="n"/>
      <c r="M11" s="8" t="n"/>
      <c r="N11" s="33">
        <f>IF(AND(N(B11)&gt;0,N(D13)&gt;0),B11/D13-1,"")</f>
        <v/>
      </c>
      <c r="O11" s="8" t="n"/>
      <c r="P11" s="8" t="n"/>
      <c r="Q11" s="34">
        <f>COUNTIF(Calc!$T$21:$T$60,1)</f>
        <v/>
      </c>
      <c r="R11" s="8" t="n"/>
      <c r="S11" s="8" t="n"/>
      <c r="T11" s="1" t="n"/>
      <c r="U11" s="1" t="n"/>
    </row>
    <row r="12">
      <c r="A12" s="1" t="n"/>
      <c r="B12" s="8" t="n"/>
      <c r="C12" s="8" t="n"/>
      <c r="D12" s="8" t="n"/>
      <c r="E12" s="35" t="n"/>
      <c r="F12" s="8" t="n"/>
      <c r="G12" s="8" t="n"/>
      <c r="H12" s="35" t="n"/>
      <c r="I12" s="8" t="n"/>
      <c r="J12" s="8" t="n"/>
      <c r="K12" s="35" t="n"/>
      <c r="L12" s="8" t="n"/>
      <c r="M12" s="8" t="n"/>
      <c r="N12" s="35" t="n"/>
      <c r="O12" s="8" t="n"/>
      <c r="P12" s="8" t="n"/>
      <c r="Q12" s="35" t="n"/>
      <c r="R12" s="8" t="n"/>
      <c r="S12" s="8" t="n"/>
      <c r="T12" s="1" t="n"/>
      <c r="U12" s="1" t="n"/>
    </row>
    <row r="13">
      <c r="A13" s="1" t="n"/>
      <c r="B13" s="36">
        <f>Lang!$B$68</f>
        <v/>
      </c>
      <c r="C13" s="8" t="n"/>
      <c r="D13" s="37">
        <f>SUM(Calc!$L$21:$L$60)</f>
        <v/>
      </c>
      <c r="E13" s="38">
        <f>Lang!$B$69</f>
        <v/>
      </c>
      <c r="F13" s="8" t="n"/>
      <c r="G13" s="39">
        <f>Settings!$D$10</f>
        <v/>
      </c>
      <c r="H13" s="38">
        <f>Lang!$B$70</f>
        <v/>
      </c>
      <c r="I13" s="8" t="n"/>
      <c r="J13" s="39">
        <f>IFERROR(H11/B11,"")</f>
        <v/>
      </c>
      <c r="K13" s="38">
        <f>Lang!$B$71</f>
        <v/>
      </c>
      <c r="L13" s="8" t="n"/>
      <c r="M13" s="40">
        <f>IFERROR(B11/K11,"")</f>
        <v/>
      </c>
      <c r="N13" s="38">
        <f>Lang!$B$68</f>
        <v/>
      </c>
      <c r="O13" s="8" t="n"/>
      <c r="P13" s="41">
        <f>Calc!$B$3</f>
        <v/>
      </c>
      <c r="Q13" s="38">
        <f>Lang!$B$72</f>
        <v/>
      </c>
      <c r="R13" s="8" t="n"/>
      <c r="S13" s="41">
        <f>COUNTIF(Calc!$T$21:$T$60,4)</f>
        <v/>
      </c>
      <c r="T13" s="1" t="n"/>
      <c r="U13" s="1" t="n"/>
    </row>
    <row r="14">
      <c r="A14" s="1" t="n"/>
      <c r="B14" s="8" t="n"/>
      <c r="C14" s="8" t="n"/>
      <c r="D14" s="8" t="n"/>
      <c r="E14" s="35" t="n"/>
      <c r="F14" s="8" t="n"/>
      <c r="G14" s="8" t="n"/>
      <c r="H14" s="35" t="n"/>
      <c r="I14" s="8" t="n"/>
      <c r="J14" s="8" t="n"/>
      <c r="K14" s="35" t="n"/>
      <c r="L14" s="8" t="n"/>
      <c r="M14" s="8" t="n"/>
      <c r="N14" s="35" t="n"/>
      <c r="O14" s="8" t="n"/>
      <c r="P14" s="8" t="n"/>
      <c r="Q14" s="35" t="n"/>
      <c r="R14" s="8" t="n"/>
      <c r="S14" s="8" t="n"/>
      <c r="T14" s="1" t="n"/>
      <c r="U14" s="1" t="n"/>
    </row>
    <row r="15">
      <c r="A15" s="1" t="n"/>
      <c r="B15" s="1" t="n"/>
      <c r="C15" s="1" t="n"/>
      <c r="D15" s="1" t="n"/>
      <c r="E15" s="1" t="n"/>
      <c r="F15" s="1" t="n"/>
      <c r="G15" s="1" t="n"/>
      <c r="H15" s="1" t="n"/>
      <c r="I15" s="1" t="n"/>
      <c r="J15" s="1" t="n"/>
      <c r="K15" s="1" t="n"/>
      <c r="L15" s="1" t="n"/>
      <c r="M15" s="1" t="n"/>
      <c r="N15" s="1" t="n"/>
      <c r="O15" s="1" t="n"/>
      <c r="P15" s="1" t="n"/>
      <c r="Q15" s="1" t="n"/>
      <c r="R15" s="1" t="n"/>
      <c r="S15" s="1" t="n"/>
      <c r="T15" s="1" t="n"/>
      <c r="U15" s="1" t="n"/>
    </row>
    <row r="16">
      <c r="A16" s="1" t="n"/>
      <c r="B16" s="18">
        <f>Lang!$B$73</f>
        <v/>
      </c>
      <c r="C16" s="8" t="n"/>
      <c r="D16" s="8" t="n"/>
      <c r="E16" s="8" t="n"/>
      <c r="F16" s="8" t="n"/>
      <c r="G16" s="8" t="n"/>
      <c r="H16" s="8" t="n"/>
      <c r="I16" s="8" t="n"/>
      <c r="J16" s="8" t="n"/>
      <c r="K16" s="8" t="n"/>
      <c r="L16" s="8" t="n"/>
      <c r="M16" s="18">
        <f>Lang!$B$74</f>
        <v/>
      </c>
      <c r="N16" s="8" t="n"/>
      <c r="O16" s="8" t="n"/>
      <c r="P16" s="8" t="n"/>
      <c r="Q16" s="8" t="n"/>
      <c r="R16" s="8" t="n"/>
      <c r="S16" s="8" t="n"/>
      <c r="T16" s="1" t="n"/>
      <c r="U16" s="1" t="n"/>
    </row>
    <row r="17">
      <c r="A17" s="1" t="n"/>
      <c r="B17" s="1" t="n"/>
      <c r="C17" s="1" t="n"/>
      <c r="D17" s="1" t="n"/>
      <c r="E17" s="1" t="n"/>
      <c r="F17" s="1" t="n"/>
      <c r="G17" s="1" t="n"/>
      <c r="H17" s="1" t="n"/>
      <c r="I17" s="1" t="n"/>
      <c r="J17" s="1" t="n"/>
      <c r="K17" s="1" t="n"/>
      <c r="L17" s="1" t="n"/>
      <c r="M17" s="1" t="n"/>
      <c r="N17" s="1" t="n"/>
      <c r="O17" s="1" t="n"/>
      <c r="P17" s="1" t="n"/>
      <c r="Q17" s="1" t="n"/>
      <c r="R17" s="1" t="n"/>
      <c r="S17" s="1" t="n"/>
      <c r="T17" s="1" t="n"/>
      <c r="U17" s="1" t="n"/>
    </row>
    <row r="18">
      <c r="A18" s="1" t="n"/>
      <c r="B18" s="1" t="n"/>
      <c r="C18" s="1" t="n"/>
      <c r="D18" s="1" t="n"/>
      <c r="E18" s="1" t="n"/>
      <c r="F18" s="1" t="n"/>
      <c r="G18" s="1" t="n"/>
      <c r="H18" s="1" t="n"/>
      <c r="I18" s="1" t="n"/>
      <c r="J18" s="1" t="n"/>
      <c r="K18" s="1" t="n"/>
      <c r="L18" s="1" t="n"/>
      <c r="M18" s="1" t="n"/>
      <c r="N18" s="1" t="n"/>
      <c r="O18" s="1" t="n"/>
      <c r="P18" s="1" t="n"/>
      <c r="Q18" s="1" t="n"/>
      <c r="R18" s="1" t="n"/>
      <c r="S18" s="1" t="n"/>
      <c r="T18" s="1" t="n"/>
      <c r="U18" s="1" t="n"/>
    </row>
    <row r="19">
      <c r="A19" s="1" t="n"/>
      <c r="B19" s="1" t="n"/>
      <c r="C19" s="1" t="n"/>
      <c r="D19" s="1" t="n"/>
      <c r="E19" s="1" t="n"/>
      <c r="F19" s="1" t="n"/>
      <c r="G19" s="1" t="n"/>
      <c r="H19" s="1" t="n"/>
      <c r="I19" s="1" t="n"/>
      <c r="J19" s="1" t="n"/>
      <c r="K19" s="1" t="n"/>
      <c r="L19" s="1" t="n"/>
      <c r="M19" s="1" t="n"/>
      <c r="N19" s="1" t="n"/>
      <c r="O19" s="1" t="n"/>
      <c r="P19" s="1" t="n"/>
      <c r="Q19" s="1" t="n"/>
      <c r="R19" s="1" t="n"/>
      <c r="S19" s="1" t="n"/>
      <c r="T19" s="1" t="n"/>
      <c r="U19" s="1" t="n"/>
    </row>
    <row r="20">
      <c r="A20" s="1" t="n"/>
      <c r="B20" s="1" t="n"/>
      <c r="C20" s="1" t="n"/>
      <c r="D20" s="1" t="n"/>
      <c r="E20" s="1" t="n"/>
      <c r="F20" s="1" t="n"/>
      <c r="G20" s="1" t="n"/>
      <c r="H20" s="1" t="n"/>
      <c r="I20" s="1" t="n"/>
      <c r="J20" s="1" t="n"/>
      <c r="K20" s="1" t="n"/>
      <c r="L20" s="1" t="n"/>
      <c r="M20" s="1" t="n"/>
      <c r="N20" s="1" t="n"/>
      <c r="O20" s="1" t="n"/>
      <c r="P20" s="1" t="n"/>
      <c r="Q20" s="1" t="n"/>
      <c r="R20" s="1" t="n"/>
      <c r="S20" s="1" t="n"/>
      <c r="T20" s="1" t="n"/>
      <c r="U20" s="1" t="n"/>
    </row>
    <row r="21">
      <c r="A21" s="1" t="n"/>
      <c r="B21" s="1" t="n"/>
      <c r="C21" s="1" t="n"/>
      <c r="D21" s="1" t="n"/>
      <c r="E21" s="1" t="n"/>
      <c r="F21" s="1" t="n"/>
      <c r="G21" s="1" t="n"/>
      <c r="H21" s="1" t="n"/>
      <c r="I21" s="1" t="n"/>
      <c r="J21" s="1" t="n"/>
      <c r="K21" s="1" t="n"/>
      <c r="L21" s="1" t="n"/>
      <c r="M21" s="1" t="n"/>
      <c r="N21" s="1" t="n"/>
      <c r="O21" s="1" t="n"/>
      <c r="P21" s="1" t="n"/>
      <c r="Q21" s="1" t="n"/>
      <c r="R21" s="1" t="n"/>
      <c r="S21" s="1" t="n"/>
      <c r="T21" s="1" t="n"/>
      <c r="U21" s="1" t="n"/>
    </row>
    <row r="22">
      <c r="A22" s="1" t="n"/>
      <c r="B22" s="1" t="n"/>
      <c r="C22" s="1" t="n"/>
      <c r="D22" s="1" t="n"/>
      <c r="E22" s="1" t="n"/>
      <c r="F22" s="1" t="n"/>
      <c r="G22" s="1" t="n"/>
      <c r="H22" s="1" t="n"/>
      <c r="I22" s="1" t="n"/>
      <c r="J22" s="1" t="n"/>
      <c r="K22" s="1" t="n"/>
      <c r="L22" s="1" t="n"/>
      <c r="M22" s="1" t="n"/>
      <c r="N22" s="1" t="n"/>
      <c r="O22" s="1" t="n"/>
      <c r="P22" s="1" t="n"/>
      <c r="Q22" s="1" t="n"/>
      <c r="R22" s="1" t="n"/>
      <c r="S22" s="1" t="n"/>
      <c r="T22" s="1" t="n"/>
      <c r="U22" s="1" t="n"/>
    </row>
    <row r="23">
      <c r="A23" s="1" t="n"/>
      <c r="B23" s="1" t="n"/>
      <c r="C23" s="1" t="n"/>
      <c r="D23" s="1" t="n"/>
      <c r="E23" s="1" t="n"/>
      <c r="F23" s="1" t="n"/>
      <c r="G23" s="1" t="n"/>
      <c r="H23" s="1" t="n"/>
      <c r="I23" s="1" t="n"/>
      <c r="J23" s="1" t="n"/>
      <c r="K23" s="1" t="n"/>
      <c r="L23" s="1" t="n"/>
      <c r="M23" s="1" t="n"/>
      <c r="N23" s="1" t="n"/>
      <c r="O23" s="1" t="n"/>
      <c r="P23" s="1" t="n"/>
      <c r="Q23" s="1" t="n"/>
      <c r="R23" s="1" t="n"/>
      <c r="S23" s="1" t="n"/>
      <c r="T23" s="1" t="n"/>
      <c r="U23" s="1" t="n"/>
    </row>
    <row r="24">
      <c r="A24" s="1" t="n"/>
      <c r="B24" s="1" t="n"/>
      <c r="C24" s="1" t="n"/>
      <c r="D24" s="1" t="n"/>
      <c r="E24" s="1" t="n"/>
      <c r="F24" s="1" t="n"/>
      <c r="G24" s="1" t="n"/>
      <c r="H24" s="1" t="n"/>
      <c r="I24" s="1" t="n"/>
      <c r="J24" s="1" t="n"/>
      <c r="K24" s="1" t="n"/>
      <c r="L24" s="1" t="n"/>
      <c r="M24" s="1" t="n"/>
      <c r="N24" s="1" t="n"/>
      <c r="O24" s="1" t="n"/>
      <c r="P24" s="1" t="n"/>
      <c r="Q24" s="1" t="n"/>
      <c r="R24" s="1" t="n"/>
      <c r="S24" s="1" t="n"/>
      <c r="T24" s="1" t="n"/>
      <c r="U24" s="1" t="n"/>
    </row>
    <row r="25">
      <c r="A25" s="1" t="n"/>
      <c r="B25" s="1" t="n"/>
      <c r="C25" s="1" t="n"/>
      <c r="D25" s="1" t="n"/>
      <c r="E25" s="1" t="n"/>
      <c r="F25" s="1" t="n"/>
      <c r="G25" s="1" t="n"/>
      <c r="H25" s="1" t="n"/>
      <c r="I25" s="1" t="n"/>
      <c r="J25" s="1" t="n"/>
      <c r="K25" s="1" t="n"/>
      <c r="L25" s="1" t="n"/>
      <c r="M25" s="1" t="n"/>
      <c r="N25" s="1" t="n"/>
      <c r="O25" s="1" t="n"/>
      <c r="P25" s="1" t="n"/>
      <c r="Q25" s="1" t="n"/>
      <c r="R25" s="1" t="n"/>
      <c r="S25" s="1" t="n"/>
      <c r="T25" s="1" t="n"/>
      <c r="U25" s="1" t="n"/>
    </row>
    <row r="26">
      <c r="A26" s="1" t="n"/>
      <c r="B26" s="1" t="n"/>
      <c r="C26" s="1" t="n"/>
      <c r="D26" s="1" t="n"/>
      <c r="E26" s="1" t="n"/>
      <c r="F26" s="1" t="n"/>
      <c r="G26" s="1" t="n"/>
      <c r="H26" s="1" t="n"/>
      <c r="I26" s="1" t="n"/>
      <c r="J26" s="1" t="n"/>
      <c r="K26" s="1" t="n"/>
      <c r="L26" s="1" t="n"/>
      <c r="M26" s="1" t="n"/>
      <c r="N26" s="1" t="n"/>
      <c r="O26" s="1" t="n"/>
      <c r="P26" s="1" t="n"/>
      <c r="Q26" s="1" t="n"/>
      <c r="R26" s="1" t="n"/>
      <c r="S26" s="1" t="n"/>
      <c r="T26" s="1" t="n"/>
      <c r="U26" s="1" t="n"/>
    </row>
    <row r="27">
      <c r="A27" s="1" t="n"/>
      <c r="B27" s="1" t="n"/>
      <c r="C27" s="1" t="n"/>
      <c r="D27" s="1" t="n"/>
      <c r="E27" s="1" t="n"/>
      <c r="F27" s="1" t="n"/>
      <c r="G27" s="1" t="n"/>
      <c r="H27" s="1" t="n"/>
      <c r="I27" s="1" t="n"/>
      <c r="J27" s="1" t="n"/>
      <c r="K27" s="1" t="n"/>
      <c r="L27" s="1" t="n"/>
      <c r="M27" s="1" t="n"/>
      <c r="N27" s="1" t="n"/>
      <c r="O27" s="1" t="n"/>
      <c r="P27" s="1" t="n"/>
      <c r="Q27" s="1" t="n"/>
      <c r="R27" s="1" t="n"/>
      <c r="S27" s="1" t="n"/>
      <c r="T27" s="1" t="n"/>
      <c r="U27" s="1" t="n"/>
    </row>
    <row r="28">
      <c r="A28" s="1" t="n"/>
      <c r="B28" s="1" t="n"/>
      <c r="C28" s="1" t="n"/>
      <c r="D28" s="1" t="n"/>
      <c r="E28" s="1" t="n"/>
      <c r="F28" s="1" t="n"/>
      <c r="G28" s="1" t="n"/>
      <c r="H28" s="1" t="n"/>
      <c r="I28" s="1" t="n"/>
      <c r="J28" s="1" t="n"/>
      <c r="K28" s="1" t="n"/>
      <c r="L28" s="1" t="n"/>
      <c r="M28" s="1" t="n"/>
      <c r="N28" s="1" t="n"/>
      <c r="O28" s="1" t="n"/>
      <c r="P28" s="1" t="n"/>
      <c r="Q28" s="1" t="n"/>
      <c r="R28" s="1" t="n"/>
      <c r="S28" s="1" t="n"/>
      <c r="T28" s="1" t="n"/>
      <c r="U28" s="1" t="n"/>
    </row>
    <row r="29">
      <c r="A29" s="1" t="n"/>
      <c r="B29" s="1" t="n"/>
      <c r="C29" s="1" t="n"/>
      <c r="D29" s="1" t="n"/>
      <c r="E29" s="1" t="n"/>
      <c r="F29" s="1" t="n"/>
      <c r="G29" s="1" t="n"/>
      <c r="H29" s="1" t="n"/>
      <c r="I29" s="1" t="n"/>
      <c r="J29" s="1" t="n"/>
      <c r="K29" s="1" t="n"/>
      <c r="L29" s="1" t="n"/>
      <c r="M29" s="1" t="n"/>
      <c r="N29" s="1" t="n"/>
      <c r="O29" s="1" t="n"/>
      <c r="P29" s="1" t="n"/>
      <c r="Q29" s="1" t="n"/>
      <c r="R29" s="1" t="n"/>
      <c r="S29" s="1" t="n"/>
      <c r="T29" s="1" t="n"/>
      <c r="U29" s="1" t="n"/>
    </row>
    <row r="30">
      <c r="A30" s="1" t="n"/>
      <c r="B30" s="1" t="n"/>
      <c r="C30" s="1" t="n"/>
      <c r="D30" s="1" t="n"/>
      <c r="E30" s="1" t="n"/>
      <c r="F30" s="1" t="n"/>
      <c r="G30" s="1" t="n"/>
      <c r="H30" s="1" t="n"/>
      <c r="I30" s="1" t="n"/>
      <c r="J30" s="1" t="n"/>
      <c r="K30" s="1" t="n"/>
      <c r="L30" s="1" t="n"/>
      <c r="M30" s="1" t="n"/>
      <c r="N30" s="1" t="n"/>
      <c r="O30" s="1" t="n"/>
      <c r="P30" s="1" t="n"/>
      <c r="Q30" s="1" t="n"/>
      <c r="R30" s="1" t="n"/>
      <c r="S30" s="1" t="n"/>
      <c r="T30" s="1" t="n"/>
      <c r="U30" s="1" t="n"/>
    </row>
    <row r="31">
      <c r="A31" s="1" t="n"/>
      <c r="B31" s="1" t="n"/>
      <c r="C31" s="1" t="n"/>
      <c r="D31" s="1" t="n"/>
      <c r="E31" s="1" t="n"/>
      <c r="F31" s="1" t="n"/>
      <c r="G31" s="1" t="n"/>
      <c r="H31" s="1" t="n"/>
      <c r="I31" s="1" t="n"/>
      <c r="J31" s="1" t="n"/>
      <c r="K31" s="1" t="n"/>
      <c r="L31" s="1" t="n"/>
      <c r="M31" s="1" t="n"/>
      <c r="N31" s="1" t="n"/>
      <c r="O31" s="1" t="n"/>
      <c r="P31" s="1" t="n"/>
      <c r="Q31" s="1" t="n"/>
      <c r="R31" s="1" t="n"/>
      <c r="S31" s="1" t="n"/>
      <c r="T31" s="1" t="n"/>
      <c r="U31" s="1" t="n"/>
    </row>
    <row r="32">
      <c r="A32" s="1" t="n"/>
      <c r="B32" s="1" t="n"/>
      <c r="C32" s="1" t="n"/>
      <c r="D32" s="1" t="n"/>
      <c r="E32" s="1" t="n"/>
      <c r="F32" s="1" t="n"/>
      <c r="G32" s="1" t="n"/>
      <c r="H32" s="1" t="n"/>
      <c r="I32" s="1" t="n"/>
      <c r="J32" s="1" t="n"/>
      <c r="K32" s="1" t="n"/>
      <c r="L32" s="1" t="n"/>
      <c r="M32" s="1" t="n"/>
      <c r="N32" s="1" t="n"/>
      <c r="O32" s="1" t="n"/>
      <c r="P32" s="1" t="n"/>
      <c r="Q32" s="1" t="n"/>
      <c r="R32" s="1" t="n"/>
      <c r="S32" s="1" t="n"/>
      <c r="T32" s="1" t="n"/>
      <c r="U32" s="1" t="n"/>
    </row>
    <row r="33">
      <c r="A33" s="1" t="n"/>
      <c r="B33" s="1" t="n"/>
      <c r="C33" s="1" t="n"/>
      <c r="D33" s="1" t="n"/>
      <c r="E33" s="1" t="n"/>
      <c r="F33" s="1" t="n"/>
      <c r="G33" s="1" t="n"/>
      <c r="H33" s="1" t="n"/>
      <c r="I33" s="1" t="n"/>
      <c r="J33" s="1" t="n"/>
      <c r="K33" s="1" t="n"/>
      <c r="L33" s="1" t="n"/>
      <c r="M33" s="1" t="n"/>
      <c r="N33" s="1" t="n"/>
      <c r="O33" s="1" t="n"/>
      <c r="P33" s="1" t="n"/>
      <c r="Q33" s="1" t="n"/>
      <c r="R33" s="1" t="n"/>
      <c r="S33" s="1" t="n"/>
      <c r="T33" s="1" t="n"/>
      <c r="U33" s="1" t="n"/>
    </row>
    <row r="34">
      <c r="A34" s="1" t="n"/>
      <c r="B34" s="1" t="n"/>
      <c r="C34" s="1" t="n"/>
      <c r="D34" s="1" t="n"/>
      <c r="E34" s="1" t="n"/>
      <c r="F34" s="1" t="n"/>
      <c r="G34" s="1" t="n"/>
      <c r="H34" s="1" t="n"/>
      <c r="I34" s="1" t="n"/>
      <c r="J34" s="1" t="n"/>
      <c r="K34" s="1" t="n"/>
      <c r="L34" s="1" t="n"/>
      <c r="M34" s="1" t="n"/>
      <c r="N34" s="1" t="n"/>
      <c r="O34" s="1" t="n"/>
      <c r="P34" s="1" t="n"/>
      <c r="Q34" s="1" t="n"/>
      <c r="R34" s="1" t="n"/>
      <c r="S34" s="1" t="n"/>
      <c r="T34" s="1" t="n"/>
      <c r="U34" s="1" t="n"/>
    </row>
    <row r="35">
      <c r="A35" s="1" t="n"/>
      <c r="B35" s="18">
        <f>Lang!$B$75</f>
        <v/>
      </c>
      <c r="C35" s="8" t="n"/>
      <c r="D35" s="8" t="n"/>
      <c r="E35" s="8" t="n"/>
      <c r="F35" s="8" t="n"/>
      <c r="G35" s="8" t="n"/>
      <c r="H35" s="8" t="n"/>
      <c r="I35" s="8" t="n"/>
      <c r="J35" s="8" t="n"/>
      <c r="K35" s="8" t="n"/>
      <c r="L35" s="8" t="n"/>
      <c r="M35" s="18">
        <f>Lang!$B$76</f>
        <v/>
      </c>
      <c r="N35" s="8" t="n"/>
      <c r="O35" s="8" t="n"/>
      <c r="P35" s="8" t="n"/>
      <c r="Q35" s="8" t="n"/>
      <c r="R35" s="8" t="n"/>
      <c r="S35" s="8" t="n"/>
      <c r="T35" s="1" t="n"/>
      <c r="U35" s="1" t="n"/>
    </row>
    <row r="36">
      <c r="A36" s="1" t="n"/>
      <c r="B36" s="1" t="n"/>
      <c r="C36" s="1" t="n"/>
      <c r="D36" s="1" t="n"/>
      <c r="E36" s="1" t="n"/>
      <c r="F36" s="1" t="n"/>
      <c r="G36" s="1" t="n"/>
      <c r="H36" s="1" t="n"/>
      <c r="I36" s="1" t="n"/>
      <c r="J36" s="1" t="n"/>
      <c r="K36" s="1" t="n"/>
      <c r="L36" s="1" t="n"/>
      <c r="M36" s="1" t="n"/>
      <c r="N36" s="1" t="n"/>
      <c r="O36" s="1" t="n"/>
      <c r="P36" s="1" t="n"/>
      <c r="Q36" s="1" t="n"/>
      <c r="R36" s="1" t="n"/>
      <c r="S36" s="1" t="n"/>
      <c r="T36" s="1" t="n"/>
      <c r="U36" s="1" t="n"/>
    </row>
    <row r="37">
      <c r="A37" s="1" t="n"/>
      <c r="B37" s="1" t="n"/>
      <c r="C37" s="1" t="n"/>
      <c r="D37" s="1" t="n"/>
      <c r="E37" s="1" t="n"/>
      <c r="F37" s="1" t="n"/>
      <c r="G37" s="1" t="n"/>
      <c r="H37" s="1" t="n"/>
      <c r="I37" s="1" t="n"/>
      <c r="J37" s="1" t="n"/>
      <c r="K37" s="1" t="n"/>
      <c r="L37" s="1" t="n"/>
      <c r="M37" s="11">
        <f>Lang!$B$87</f>
        <v/>
      </c>
      <c r="N37" s="8" t="n"/>
      <c r="O37" s="8" t="n"/>
      <c r="P37" s="8" t="n"/>
      <c r="Q37" s="8" t="n"/>
      <c r="R37" s="42">
        <f>COUNTIF(Calc!$T$21:$T$60,1)</f>
        <v/>
      </c>
      <c r="S37" s="8" t="n"/>
      <c r="T37" s="1" t="n"/>
      <c r="U37" s="1" t="n"/>
    </row>
    <row r="38">
      <c r="A38" s="1" t="n"/>
      <c r="B38" s="1" t="n"/>
      <c r="C38" s="1" t="n"/>
      <c r="D38" s="1" t="n"/>
      <c r="E38" s="1" t="n"/>
      <c r="F38" s="1" t="n"/>
      <c r="G38" s="1" t="n"/>
      <c r="H38" s="1" t="n"/>
      <c r="I38" s="1" t="n"/>
      <c r="J38" s="1" t="n"/>
      <c r="K38" s="1" t="n"/>
      <c r="L38" s="1" t="n"/>
      <c r="M38" s="43">
        <f>Lang!$B$91</f>
        <v/>
      </c>
      <c r="N38" s="8" t="n"/>
      <c r="O38" s="8" t="n"/>
      <c r="P38" s="8" t="n"/>
      <c r="Q38" s="8" t="n"/>
      <c r="R38" s="8" t="n"/>
      <c r="S38" s="8" t="n"/>
      <c r="T38" s="1" t="n"/>
      <c r="U38" s="1" t="n"/>
    </row>
    <row r="39">
      <c r="A39" s="1" t="n"/>
      <c r="B39" s="1" t="n"/>
      <c r="C39" s="1" t="n"/>
      <c r="D39" s="1" t="n"/>
      <c r="E39" s="1" t="n"/>
      <c r="F39" s="1" t="n"/>
      <c r="G39" s="1" t="n"/>
      <c r="H39" s="1" t="n"/>
      <c r="I39" s="1" t="n"/>
      <c r="J39" s="1" t="n"/>
      <c r="K39" s="1" t="n"/>
      <c r="L39" s="1" t="n"/>
      <c r="M39" s="8" t="n"/>
      <c r="N39" s="8" t="n"/>
      <c r="O39" s="8" t="n"/>
      <c r="P39" s="8" t="n"/>
      <c r="Q39" s="8" t="n"/>
      <c r="R39" s="8" t="n"/>
      <c r="S39" s="8" t="n"/>
      <c r="T39" s="1" t="n"/>
      <c r="U39" s="1" t="n"/>
    </row>
    <row r="40">
      <c r="A40" s="1" t="n"/>
      <c r="B40" s="1" t="n"/>
      <c r="C40" s="1" t="n"/>
      <c r="D40" s="1" t="n"/>
      <c r="E40" s="1" t="n"/>
      <c r="F40" s="1" t="n"/>
      <c r="G40" s="1" t="n"/>
      <c r="H40" s="1" t="n"/>
      <c r="I40" s="1" t="n"/>
      <c r="J40" s="1" t="n"/>
      <c r="K40" s="1" t="n"/>
      <c r="L40" s="1" t="n"/>
      <c r="M40" s="8" t="n"/>
      <c r="N40" s="8" t="n"/>
      <c r="O40" s="8" t="n"/>
      <c r="P40" s="8" t="n"/>
      <c r="Q40" s="8" t="n"/>
      <c r="R40" s="8" t="n"/>
      <c r="S40" s="8" t="n"/>
      <c r="T40" s="1" t="n"/>
      <c r="U40" s="1" t="n"/>
    </row>
    <row r="41">
      <c r="A41" s="1" t="n"/>
      <c r="B41" s="1" t="n"/>
      <c r="C41" s="1" t="n"/>
      <c r="D41" s="1" t="n"/>
      <c r="E41" s="1" t="n"/>
      <c r="F41" s="1" t="n"/>
      <c r="G41" s="1" t="n"/>
      <c r="H41" s="1" t="n"/>
      <c r="I41" s="1" t="n"/>
      <c r="J41" s="1" t="n"/>
      <c r="K41" s="1" t="n"/>
      <c r="L41" s="1" t="n"/>
      <c r="M41" s="44">
        <f>Lang!$B$88</f>
        <v/>
      </c>
      <c r="N41" s="8" t="n"/>
      <c r="O41" s="8" t="n"/>
      <c r="P41" s="8" t="n"/>
      <c r="Q41" s="8" t="n"/>
      <c r="R41" s="45">
        <f>COUNTIF(Calc!$T$21:$T$60,2)</f>
        <v/>
      </c>
      <c r="S41" s="8" t="n"/>
      <c r="T41" s="1" t="n"/>
      <c r="U41" s="1" t="n"/>
    </row>
    <row r="42">
      <c r="A42" s="1" t="n"/>
      <c r="B42" s="1" t="n"/>
      <c r="C42" s="1" t="n"/>
      <c r="D42" s="1" t="n"/>
      <c r="E42" s="1" t="n"/>
      <c r="F42" s="1" t="n"/>
      <c r="G42" s="1" t="n"/>
      <c r="H42" s="1" t="n"/>
      <c r="I42" s="1" t="n"/>
      <c r="J42" s="1" t="n"/>
      <c r="K42" s="1" t="n"/>
      <c r="L42" s="1" t="n"/>
      <c r="M42" s="43">
        <f>Lang!$B$92</f>
        <v/>
      </c>
      <c r="N42" s="8" t="n"/>
      <c r="O42" s="8" t="n"/>
      <c r="P42" s="8" t="n"/>
      <c r="Q42" s="8" t="n"/>
      <c r="R42" s="8" t="n"/>
      <c r="S42" s="8" t="n"/>
      <c r="T42" s="1" t="n"/>
      <c r="U42" s="1" t="n"/>
    </row>
    <row r="43">
      <c r="A43" s="1" t="n"/>
      <c r="B43" s="1" t="n"/>
      <c r="C43" s="1" t="n"/>
      <c r="D43" s="1" t="n"/>
      <c r="E43" s="1" t="n"/>
      <c r="F43" s="1" t="n"/>
      <c r="G43" s="1" t="n"/>
      <c r="H43" s="1" t="n"/>
      <c r="I43" s="1" t="n"/>
      <c r="J43" s="1" t="n"/>
      <c r="K43" s="1" t="n"/>
      <c r="L43" s="1" t="n"/>
      <c r="M43" s="8" t="n"/>
      <c r="N43" s="8" t="n"/>
      <c r="O43" s="8" t="n"/>
      <c r="P43" s="8" t="n"/>
      <c r="Q43" s="8" t="n"/>
      <c r="R43" s="8" t="n"/>
      <c r="S43" s="8" t="n"/>
      <c r="T43" s="1" t="n"/>
      <c r="U43" s="1" t="n"/>
    </row>
    <row r="44">
      <c r="A44" s="1" t="n"/>
      <c r="B44" s="1" t="n"/>
      <c r="C44" s="1" t="n"/>
      <c r="D44" s="1" t="n"/>
      <c r="E44" s="1" t="n"/>
      <c r="F44" s="1" t="n"/>
      <c r="G44" s="1" t="n"/>
      <c r="H44" s="1" t="n"/>
      <c r="I44" s="1" t="n"/>
      <c r="J44" s="1" t="n"/>
      <c r="K44" s="1" t="n"/>
      <c r="L44" s="1" t="n"/>
      <c r="M44" s="8" t="n"/>
      <c r="N44" s="8" t="n"/>
      <c r="O44" s="8" t="n"/>
      <c r="P44" s="8" t="n"/>
      <c r="Q44" s="8" t="n"/>
      <c r="R44" s="8" t="n"/>
      <c r="S44" s="8" t="n"/>
      <c r="T44" s="1" t="n"/>
      <c r="U44" s="1" t="n"/>
    </row>
    <row r="45">
      <c r="A45" s="1" t="n"/>
      <c r="B45" s="1" t="n"/>
      <c r="C45" s="1" t="n"/>
      <c r="D45" s="1" t="n"/>
      <c r="E45" s="1" t="n"/>
      <c r="F45" s="1" t="n"/>
      <c r="G45" s="1" t="n"/>
      <c r="H45" s="1" t="n"/>
      <c r="I45" s="1" t="n"/>
      <c r="J45" s="1" t="n"/>
      <c r="K45" s="1" t="n"/>
      <c r="L45" s="1" t="n"/>
      <c r="M45" s="46">
        <f>Lang!$B$89</f>
        <v/>
      </c>
      <c r="N45" s="8" t="n"/>
      <c r="O45" s="8" t="n"/>
      <c r="P45" s="8" t="n"/>
      <c r="Q45" s="8" t="n"/>
      <c r="R45" s="47">
        <f>COUNTIF(Calc!$T$21:$T$60,3)</f>
        <v/>
      </c>
      <c r="S45" s="8" t="n"/>
      <c r="T45" s="1" t="n"/>
      <c r="U45" s="1" t="n"/>
    </row>
    <row r="46">
      <c r="A46" s="1" t="n"/>
      <c r="B46" s="1" t="n"/>
      <c r="C46" s="1" t="n"/>
      <c r="D46" s="1" t="n"/>
      <c r="E46" s="1" t="n"/>
      <c r="F46" s="1" t="n"/>
      <c r="G46" s="1" t="n"/>
      <c r="H46" s="1" t="n"/>
      <c r="I46" s="1" t="n"/>
      <c r="J46" s="1" t="n"/>
      <c r="K46" s="1" t="n"/>
      <c r="L46" s="1" t="n"/>
      <c r="M46" s="43">
        <f>Lang!$B$93</f>
        <v/>
      </c>
      <c r="N46" s="8" t="n"/>
      <c r="O46" s="8" t="n"/>
      <c r="P46" s="8" t="n"/>
      <c r="Q46" s="8" t="n"/>
      <c r="R46" s="8" t="n"/>
      <c r="S46" s="8" t="n"/>
      <c r="T46" s="1" t="n"/>
      <c r="U46" s="1" t="n"/>
    </row>
    <row r="47">
      <c r="A47" s="1" t="n"/>
      <c r="B47" s="1" t="n"/>
      <c r="C47" s="1" t="n"/>
      <c r="D47" s="1" t="n"/>
      <c r="E47" s="1" t="n"/>
      <c r="F47" s="1" t="n"/>
      <c r="G47" s="1" t="n"/>
      <c r="H47" s="1" t="n"/>
      <c r="I47" s="1" t="n"/>
      <c r="J47" s="1" t="n"/>
      <c r="K47" s="1" t="n"/>
      <c r="L47" s="1" t="n"/>
      <c r="M47" s="8" t="n"/>
      <c r="N47" s="8" t="n"/>
      <c r="O47" s="8" t="n"/>
      <c r="P47" s="8" t="n"/>
      <c r="Q47" s="8" t="n"/>
      <c r="R47" s="8" t="n"/>
      <c r="S47" s="8" t="n"/>
      <c r="T47" s="1" t="n"/>
      <c r="U47" s="1" t="n"/>
    </row>
    <row r="48">
      <c r="A48" s="1" t="n"/>
      <c r="B48" s="1" t="n"/>
      <c r="C48" s="1" t="n"/>
      <c r="D48" s="1" t="n"/>
      <c r="E48" s="1" t="n"/>
      <c r="F48" s="1" t="n"/>
      <c r="G48" s="1" t="n"/>
      <c r="H48" s="1" t="n"/>
      <c r="I48" s="1" t="n"/>
      <c r="J48" s="1" t="n"/>
      <c r="K48" s="1" t="n"/>
      <c r="L48" s="1" t="n"/>
      <c r="M48" s="8" t="n"/>
      <c r="N48" s="8" t="n"/>
      <c r="O48" s="8" t="n"/>
      <c r="P48" s="8" t="n"/>
      <c r="Q48" s="8" t="n"/>
      <c r="R48" s="8" t="n"/>
      <c r="S48" s="8" t="n"/>
      <c r="T48" s="1" t="n"/>
      <c r="U48" s="1" t="n"/>
    </row>
    <row r="49">
      <c r="A49" s="1" t="n"/>
      <c r="B49" s="1" t="n"/>
      <c r="C49" s="1" t="n"/>
      <c r="D49" s="1" t="n"/>
      <c r="E49" s="1" t="n"/>
      <c r="F49" s="1" t="n"/>
      <c r="G49" s="1" t="n"/>
      <c r="H49" s="1" t="n"/>
      <c r="I49" s="1" t="n"/>
      <c r="J49" s="1" t="n"/>
      <c r="K49" s="1" t="n"/>
      <c r="L49" s="1" t="n"/>
      <c r="M49" s="48">
        <f>Lang!$B$90</f>
        <v/>
      </c>
      <c r="N49" s="8" t="n"/>
      <c r="O49" s="8" t="n"/>
      <c r="P49" s="8" t="n"/>
      <c r="Q49" s="8" t="n"/>
      <c r="R49" s="49">
        <f>COUNTIF(Calc!$T$21:$T$60,4)</f>
        <v/>
      </c>
      <c r="S49" s="8" t="n"/>
      <c r="T49" s="1" t="n"/>
      <c r="U49" s="1" t="n"/>
    </row>
    <row r="50">
      <c r="A50" s="1" t="n"/>
      <c r="B50" s="1" t="n"/>
      <c r="C50" s="1" t="n"/>
      <c r="D50" s="1" t="n"/>
      <c r="E50" s="1" t="n"/>
      <c r="F50" s="1" t="n"/>
      <c r="G50" s="1" t="n"/>
      <c r="H50" s="1" t="n"/>
      <c r="I50" s="1" t="n"/>
      <c r="J50" s="1" t="n"/>
      <c r="K50" s="1" t="n"/>
      <c r="L50" s="1" t="n"/>
      <c r="M50" s="43">
        <f>Lang!$B$94</f>
        <v/>
      </c>
      <c r="N50" s="8" t="n"/>
      <c r="O50" s="8" t="n"/>
      <c r="P50" s="8" t="n"/>
      <c r="Q50" s="8" t="n"/>
      <c r="R50" s="8" t="n"/>
      <c r="S50" s="8" t="n"/>
      <c r="T50" s="1" t="n"/>
      <c r="U50" s="1" t="n"/>
    </row>
    <row r="51">
      <c r="A51" s="1" t="n"/>
      <c r="B51" s="1" t="n"/>
      <c r="C51" s="1" t="n"/>
      <c r="D51" s="1" t="n"/>
      <c r="E51" s="1" t="n"/>
      <c r="F51" s="1" t="n"/>
      <c r="G51" s="1" t="n"/>
      <c r="H51" s="1" t="n"/>
      <c r="I51" s="1" t="n"/>
      <c r="J51" s="1" t="n"/>
      <c r="K51" s="1" t="n"/>
      <c r="L51" s="1" t="n"/>
      <c r="M51" s="8" t="n"/>
      <c r="N51" s="8" t="n"/>
      <c r="O51" s="8" t="n"/>
      <c r="P51" s="8" t="n"/>
      <c r="Q51" s="8" t="n"/>
      <c r="R51" s="8" t="n"/>
      <c r="S51" s="8" t="n"/>
      <c r="T51" s="1" t="n"/>
      <c r="U51" s="1" t="n"/>
    </row>
    <row r="52">
      <c r="A52" s="1" t="n"/>
      <c r="B52" s="1" t="n"/>
      <c r="C52" s="1" t="n"/>
      <c r="D52" s="1" t="n"/>
      <c r="E52" s="1" t="n"/>
      <c r="F52" s="1" t="n"/>
      <c r="G52" s="1" t="n"/>
      <c r="H52" s="1" t="n"/>
      <c r="I52" s="1" t="n"/>
      <c r="J52" s="1" t="n"/>
      <c r="K52" s="1" t="n"/>
      <c r="L52" s="1" t="n"/>
      <c r="M52" s="8" t="n"/>
      <c r="N52" s="8" t="n"/>
      <c r="O52" s="8" t="n"/>
      <c r="P52" s="8" t="n"/>
      <c r="Q52" s="8" t="n"/>
      <c r="R52" s="8" t="n"/>
      <c r="S52" s="8" t="n"/>
      <c r="T52" s="1" t="n"/>
      <c r="U52" s="1" t="n"/>
    </row>
    <row r="53">
      <c r="A53" s="1" t="n"/>
      <c r="B53" s="1" t="n"/>
      <c r="C53" s="1" t="n"/>
      <c r="D53" s="1" t="n"/>
      <c r="E53" s="1" t="n"/>
      <c r="F53" s="1" t="n"/>
      <c r="G53" s="1" t="n"/>
      <c r="H53" s="1" t="n"/>
      <c r="I53" s="1" t="n"/>
      <c r="J53" s="1" t="n"/>
      <c r="K53" s="1" t="n"/>
      <c r="L53" s="1" t="n"/>
      <c r="M53" s="1" t="n"/>
      <c r="N53" s="1" t="n"/>
      <c r="O53" s="1" t="n"/>
      <c r="P53" s="1" t="n"/>
      <c r="Q53" s="1" t="n"/>
      <c r="R53" s="1" t="n"/>
      <c r="S53" s="1" t="n"/>
      <c r="T53" s="1" t="n"/>
      <c r="U53" s="1" t="n"/>
    </row>
    <row r="54">
      <c r="A54" s="1" t="n"/>
      <c r="B54" s="50">
        <f>Lang!$B$96</f>
        <v/>
      </c>
      <c r="T54" s="1" t="n"/>
      <c r="U54" s="1" t="n"/>
    </row>
    <row r="55">
      <c r="A55" s="1" t="n"/>
      <c r="T55" s="1" t="n"/>
      <c r="U55" s="1" t="n"/>
    </row>
    <row r="56">
      <c r="A56" s="1" t="n"/>
      <c r="B56" s="1" t="n"/>
      <c r="C56" s="1" t="n"/>
      <c r="D56" s="1" t="n"/>
      <c r="E56" s="1" t="n"/>
      <c r="F56" s="1" t="n"/>
      <c r="G56" s="1" t="n"/>
      <c r="H56" s="1" t="n"/>
      <c r="I56" s="1" t="n"/>
      <c r="J56" s="1" t="n"/>
      <c r="K56" s="1" t="n"/>
      <c r="L56" s="1" t="n"/>
      <c r="M56" s="1" t="n"/>
      <c r="N56" s="1" t="n"/>
      <c r="O56" s="1" t="n"/>
      <c r="P56" s="1" t="n"/>
      <c r="Q56" s="1" t="n"/>
      <c r="R56" s="1" t="n"/>
      <c r="S56" s="1" t="n"/>
      <c r="T56" s="1" t="n"/>
      <c r="U56" s="1" t="n"/>
    </row>
    <row r="57">
      <c r="A57" s="1" t="n"/>
      <c r="B57" s="18">
        <f>Lang!$B$77</f>
        <v/>
      </c>
      <c r="C57" s="8" t="n"/>
      <c r="D57" s="8" t="n"/>
      <c r="E57" s="8" t="n"/>
      <c r="F57" s="8" t="n"/>
      <c r="G57" s="8" t="n"/>
      <c r="H57" s="8" t="n"/>
      <c r="I57" s="18">
        <f>Lang!$B$78</f>
        <v/>
      </c>
      <c r="J57" s="8" t="n"/>
      <c r="K57" s="8" t="n"/>
      <c r="L57" s="8" t="n"/>
      <c r="M57" s="8" t="n"/>
      <c r="N57" s="8" t="n"/>
      <c r="O57" s="18">
        <f>Lang!$B$79</f>
        <v/>
      </c>
      <c r="P57" s="8" t="n"/>
      <c r="Q57" s="8" t="n"/>
      <c r="R57" s="8" t="n"/>
      <c r="S57" s="8" t="n"/>
      <c r="T57" s="1" t="n"/>
      <c r="U57" s="1" t="n"/>
    </row>
    <row r="58">
      <c r="A58" s="1" t="n"/>
      <c r="B58" s="1" t="n"/>
      <c r="C58" s="1" t="n"/>
      <c r="D58" s="1" t="n"/>
      <c r="E58" s="1" t="n"/>
      <c r="F58" s="1" t="n"/>
      <c r="G58" s="1" t="n"/>
      <c r="H58" s="1" t="n"/>
      <c r="I58" s="1" t="n"/>
      <c r="J58" s="1" t="n"/>
      <c r="K58" s="1" t="n"/>
      <c r="L58" s="1" t="n"/>
      <c r="M58" s="1" t="n"/>
      <c r="N58" s="1" t="n"/>
      <c r="O58" s="15">
        <f>Lang!$B$97</f>
        <v/>
      </c>
      <c r="P58" s="8" t="n"/>
      <c r="Q58" s="8" t="n"/>
      <c r="R58" s="8" t="n"/>
      <c r="S58" s="8" t="n"/>
      <c r="T58" s="1" t="n"/>
      <c r="U58" s="1" t="n"/>
    </row>
    <row r="59">
      <c r="A59" s="1" t="n"/>
      <c r="B59" s="1" t="n"/>
      <c r="C59" s="1" t="n"/>
      <c r="D59" s="1" t="n"/>
      <c r="E59" s="1" t="n"/>
      <c r="F59" s="1" t="n"/>
      <c r="G59" s="1" t="n"/>
      <c r="H59" s="1" t="n"/>
      <c r="I59" s="1" t="n"/>
      <c r="J59" s="1" t="n"/>
      <c r="K59" s="1" t="n"/>
      <c r="L59" s="1" t="n"/>
      <c r="M59" s="1" t="n"/>
      <c r="N59" s="1" t="n"/>
      <c r="O59" s="51">
        <f>IFERROR(IF(MAX(Calc!$G$21:$G$60)&gt;0,INDEX(Calc!$B$21:$B$60,MATCH(MAX(Calc!$G$21:$G$60),Calc!$G$21:$G$60,0)),"–"),"–")</f>
        <v/>
      </c>
      <c r="P59" s="8" t="n"/>
      <c r="Q59" s="8" t="n"/>
      <c r="R59" s="52">
        <f>MAX(Calc!$G$21:$G$60)</f>
        <v/>
      </c>
      <c r="S59" s="8" t="n"/>
      <c r="T59" s="1" t="n"/>
      <c r="U59" s="1" t="n"/>
    </row>
    <row r="60">
      <c r="A60" s="1" t="n"/>
      <c r="B60" s="1" t="n"/>
      <c r="C60" s="1" t="n"/>
      <c r="D60" s="1" t="n"/>
      <c r="E60" s="1" t="n"/>
      <c r="F60" s="1" t="n"/>
      <c r="G60" s="1" t="n"/>
      <c r="H60" s="1" t="n"/>
      <c r="I60" s="1" t="n"/>
      <c r="J60" s="1" t="n"/>
      <c r="K60" s="1" t="n"/>
      <c r="L60" s="1" t="n"/>
      <c r="M60" s="1" t="n"/>
      <c r="N60" s="1" t="n"/>
      <c r="O60" s="8" t="n"/>
      <c r="P60" s="8" t="n"/>
      <c r="Q60" s="8" t="n"/>
      <c r="R60" s="8" t="n"/>
      <c r="S60" s="8" t="n"/>
      <c r="T60" s="1" t="n"/>
      <c r="U60" s="1" t="n"/>
    </row>
    <row r="61">
      <c r="A61" s="1" t="n"/>
      <c r="B61" s="1" t="n"/>
      <c r="C61" s="1" t="n"/>
      <c r="D61" s="1" t="n"/>
      <c r="E61" s="1" t="n"/>
      <c r="F61" s="1" t="n"/>
      <c r="G61" s="1" t="n"/>
      <c r="H61" s="1" t="n"/>
      <c r="I61" s="1" t="n"/>
      <c r="J61" s="1" t="n"/>
      <c r="K61" s="1" t="n"/>
      <c r="L61" s="1" t="n"/>
      <c r="M61" s="1" t="n"/>
      <c r="N61" s="1" t="n"/>
      <c r="O61" s="15">
        <f>Lang!$B$98</f>
        <v/>
      </c>
      <c r="P61" s="8" t="n"/>
      <c r="Q61" s="8" t="n"/>
      <c r="R61" s="8" t="n"/>
      <c r="S61" s="8" t="n"/>
      <c r="T61" s="1" t="n"/>
      <c r="U61" s="1" t="n"/>
    </row>
    <row r="62">
      <c r="A62" s="1" t="n"/>
      <c r="B62" s="1" t="n"/>
      <c r="C62" s="1" t="n"/>
      <c r="D62" s="1" t="n"/>
      <c r="E62" s="1" t="n"/>
      <c r="F62" s="1" t="n"/>
      <c r="G62" s="1" t="n"/>
      <c r="H62" s="1" t="n"/>
      <c r="I62" s="1" t="n"/>
      <c r="J62" s="1" t="n"/>
      <c r="K62" s="1" t="n"/>
      <c r="L62" s="1" t="n"/>
      <c r="M62" s="1" t="n"/>
      <c r="N62" s="1" t="n"/>
      <c r="O62" s="51">
        <f>IF(Calc!$D$100="","–",Calc!$D$100)</f>
        <v/>
      </c>
      <c r="P62" s="8" t="n"/>
      <c r="Q62" s="8" t="n"/>
      <c r="R62" s="53">
        <f>IF(Calc!$G$100="","",Calc!$G$100)</f>
        <v/>
      </c>
      <c r="S62" s="8" t="n"/>
      <c r="T62" s="1" t="n"/>
      <c r="U62" s="1" t="n"/>
    </row>
    <row r="63">
      <c r="A63" s="1" t="n"/>
      <c r="B63" s="1" t="n"/>
      <c r="C63" s="1" t="n"/>
      <c r="D63" s="1" t="n"/>
      <c r="E63" s="1" t="n"/>
      <c r="F63" s="1" t="n"/>
      <c r="G63" s="1" t="n"/>
      <c r="H63" s="1" t="n"/>
      <c r="I63" s="1" t="n"/>
      <c r="J63" s="1" t="n"/>
      <c r="K63" s="1" t="n"/>
      <c r="L63" s="1" t="n"/>
      <c r="M63" s="1" t="n"/>
      <c r="N63" s="1" t="n"/>
      <c r="O63" s="8" t="n"/>
      <c r="P63" s="8" t="n"/>
      <c r="Q63" s="8" t="n"/>
      <c r="R63" s="8" t="n"/>
      <c r="S63" s="8" t="n"/>
      <c r="T63" s="1" t="n"/>
      <c r="U63" s="1" t="n"/>
    </row>
    <row r="64">
      <c r="A64" s="1" t="n"/>
      <c r="B64" s="1" t="n"/>
      <c r="C64" s="1" t="n"/>
      <c r="D64" s="1" t="n"/>
      <c r="E64" s="1" t="n"/>
      <c r="F64" s="1" t="n"/>
      <c r="G64" s="1" t="n"/>
      <c r="H64" s="1" t="n"/>
      <c r="I64" s="1" t="n"/>
      <c r="J64" s="1" t="n"/>
      <c r="K64" s="1" t="n"/>
      <c r="L64" s="1" t="n"/>
      <c r="M64" s="1" t="n"/>
      <c r="N64" s="1" t="n"/>
      <c r="O64" s="15">
        <f>Lang!$B$99</f>
        <v/>
      </c>
      <c r="P64" s="8" t="n"/>
      <c r="Q64" s="8" t="n"/>
      <c r="R64" s="8" t="n"/>
      <c r="S64" s="8" t="n"/>
      <c r="T64" s="1" t="n"/>
      <c r="U64" s="1" t="n"/>
    </row>
    <row r="65">
      <c r="A65" s="1" t="n"/>
      <c r="B65" s="1" t="n"/>
      <c r="C65" s="1" t="n"/>
      <c r="D65" s="1" t="n"/>
      <c r="E65" s="1" t="n"/>
      <c r="F65" s="1" t="n"/>
      <c r="G65" s="1" t="n"/>
      <c r="H65" s="1" t="n"/>
      <c r="I65" s="1" t="n"/>
      <c r="J65" s="1" t="n"/>
      <c r="K65" s="1" t="n"/>
      <c r="L65" s="1" t="n"/>
      <c r="M65" s="1" t="n"/>
      <c r="N65" s="1" t="n"/>
      <c r="O65" s="51">
        <f>IF(E11="","–",IF(E11&lt;=Settings!$D$10,Lang!$B$100,Lang!$B$101))</f>
        <v/>
      </c>
      <c r="P65" s="8" t="n"/>
      <c r="Q65" s="8" t="n"/>
      <c r="R65" s="54">
        <f>E11</f>
        <v/>
      </c>
      <c r="S65" s="8" t="n"/>
      <c r="T65" s="1" t="n"/>
      <c r="U65" s="1" t="n"/>
    </row>
    <row r="66">
      <c r="A66" s="1" t="n"/>
      <c r="B66" s="1" t="n"/>
      <c r="C66" s="1" t="n"/>
      <c r="D66" s="1" t="n"/>
      <c r="E66" s="1" t="n"/>
      <c r="F66" s="1" t="n"/>
      <c r="G66" s="1" t="n"/>
      <c r="H66" s="1" t="n"/>
      <c r="I66" s="1" t="n"/>
      <c r="J66" s="1" t="n"/>
      <c r="K66" s="1" t="n"/>
      <c r="L66" s="1" t="n"/>
      <c r="M66" s="1" t="n"/>
      <c r="N66" s="1" t="n"/>
      <c r="O66" s="8" t="n"/>
      <c r="P66" s="8" t="n"/>
      <c r="Q66" s="8" t="n"/>
      <c r="R66" s="8" t="n"/>
      <c r="S66" s="8" t="n"/>
      <c r="T66" s="1" t="n"/>
      <c r="U66" s="1" t="n"/>
    </row>
    <row r="67">
      <c r="A67" s="1" t="n"/>
      <c r="B67" s="1" t="n"/>
      <c r="C67" s="1" t="n"/>
      <c r="D67" s="1" t="n"/>
      <c r="E67" s="1" t="n"/>
      <c r="F67" s="1" t="n"/>
      <c r="G67" s="1" t="n"/>
      <c r="H67" s="1" t="n"/>
      <c r="I67" s="1" t="n"/>
      <c r="J67" s="1" t="n"/>
      <c r="K67" s="1" t="n"/>
      <c r="L67" s="1" t="n"/>
      <c r="M67" s="1" t="n"/>
      <c r="N67" s="1" t="n"/>
      <c r="O67" s="15">
        <f>Lang!$B$102</f>
        <v/>
      </c>
      <c r="P67" s="8" t="n"/>
      <c r="Q67" s="8" t="n"/>
      <c r="R67" s="8" t="n"/>
      <c r="S67" s="8" t="n"/>
      <c r="T67" s="1" t="n"/>
      <c r="U67" s="1" t="n"/>
    </row>
    <row r="68">
      <c r="A68" s="1" t="n"/>
      <c r="B68" s="1" t="n"/>
      <c r="C68" s="1" t="n"/>
      <c r="D68" s="1" t="n"/>
      <c r="E68" s="1" t="n"/>
      <c r="F68" s="1" t="n"/>
      <c r="G68" s="1" t="n"/>
      <c r="H68" s="1" t="n"/>
      <c r="I68" s="1" t="n"/>
      <c r="J68" s="1" t="n"/>
      <c r="K68" s="1" t="n"/>
      <c r="L68" s="1" t="n"/>
      <c r="M68" s="1" t="n"/>
      <c r="N68" s="1" t="n"/>
      <c r="O68" s="51">
        <f>IF(MAX(Calc!$E$90:$E$96)=0,"–",INDEX(Calc!$B$90:$B$96,MATCH(MAX(Calc!$E$90:$E$96),Calc!$E$90:$E$96,0)))</f>
        <v/>
      </c>
      <c r="P68" s="8" t="n"/>
      <c r="Q68" s="8" t="n"/>
      <c r="R68" s="53">
        <f>MAX(Calc!$E$90:$E$96)</f>
        <v/>
      </c>
      <c r="S68" s="8" t="n"/>
      <c r="T68" s="1" t="n"/>
      <c r="U68" s="1" t="n"/>
    </row>
    <row r="69">
      <c r="A69" s="1" t="n"/>
      <c r="B69" s="1" t="n"/>
      <c r="C69" s="1" t="n"/>
      <c r="D69" s="1" t="n"/>
      <c r="E69" s="1" t="n"/>
      <c r="F69" s="1" t="n"/>
      <c r="G69" s="1" t="n"/>
      <c r="H69" s="1" t="n"/>
      <c r="I69" s="1" t="n"/>
      <c r="J69" s="1" t="n"/>
      <c r="K69" s="1" t="n"/>
      <c r="L69" s="1" t="n"/>
      <c r="M69" s="1" t="n"/>
      <c r="N69" s="1" t="n"/>
      <c r="O69" s="8" t="n"/>
      <c r="P69" s="8" t="n"/>
      <c r="Q69" s="8" t="n"/>
      <c r="R69" s="8" t="n"/>
      <c r="S69" s="8" t="n"/>
      <c r="T69" s="1" t="n"/>
      <c r="U69" s="1" t="n"/>
    </row>
    <row r="70">
      <c r="A70" s="1" t="n"/>
      <c r="B70" s="1" t="n"/>
      <c r="C70" s="1" t="n"/>
      <c r="D70" s="1" t="n"/>
      <c r="E70" s="1" t="n"/>
      <c r="F70" s="1" t="n"/>
      <c r="G70" s="1" t="n"/>
      <c r="H70" s="1" t="n"/>
      <c r="I70" s="1" t="n"/>
      <c r="J70" s="1" t="n"/>
      <c r="K70" s="1" t="n"/>
      <c r="L70" s="1" t="n"/>
      <c r="M70" s="1" t="n"/>
      <c r="N70" s="1" t="n"/>
      <c r="O70" s="15">
        <f>Lang!$B$103</f>
        <v/>
      </c>
      <c r="P70" s="8" t="n"/>
      <c r="Q70" s="8" t="n"/>
      <c r="R70" s="8" t="n"/>
      <c r="S70" s="8" t="n"/>
      <c r="T70" s="1" t="n"/>
      <c r="U70" s="1" t="n"/>
    </row>
    <row r="71">
      <c r="A71" s="1" t="n"/>
      <c r="B71" s="1" t="n"/>
      <c r="C71" s="1" t="n"/>
      <c r="D71" s="1" t="n"/>
      <c r="E71" s="1" t="n"/>
      <c r="F71" s="1" t="n"/>
      <c r="G71" s="1" t="n"/>
      <c r="H71" s="1" t="n"/>
      <c r="I71" s="1" t="n"/>
      <c r="J71" s="1" t="n"/>
      <c r="K71" s="1" t="n"/>
      <c r="L71" s="1" t="n"/>
      <c r="M71" s="1" t="n"/>
      <c r="N71" s="1" t="n"/>
      <c r="O71" s="51">
        <f>IFERROR(INDEX(Calc!$B$21:$B$60,MATCH(MIN(Calc!$X$21:$X$60),Calc!$X$21:$X$60,0)),"–")</f>
        <v/>
      </c>
      <c r="P71" s="8" t="n"/>
      <c r="Q71" s="8" t="n"/>
      <c r="R71" s="55">
        <f>COUNTIF(Calc!$T$21:$T$60,4)</f>
        <v/>
      </c>
      <c r="S71" s="8" t="n"/>
      <c r="T71" s="1" t="n"/>
      <c r="U71" s="1" t="n"/>
    </row>
    <row r="72">
      <c r="A72" s="1" t="n"/>
      <c r="B72" s="1" t="n"/>
      <c r="C72" s="1" t="n"/>
      <c r="D72" s="1" t="n"/>
      <c r="E72" s="1" t="n"/>
      <c r="F72" s="1" t="n"/>
      <c r="G72" s="1" t="n"/>
      <c r="H72" s="1" t="n"/>
      <c r="I72" s="1" t="n"/>
      <c r="J72" s="1" t="n"/>
      <c r="K72" s="1" t="n"/>
      <c r="L72" s="1" t="n"/>
      <c r="M72" s="1" t="n"/>
      <c r="N72" s="1" t="n"/>
      <c r="O72" s="8" t="n"/>
      <c r="P72" s="8" t="n"/>
      <c r="Q72" s="8" t="n"/>
      <c r="R72" s="8" t="n"/>
      <c r="S72" s="8" t="n"/>
      <c r="T72" s="1" t="n"/>
      <c r="U72" s="1" t="n"/>
    </row>
    <row r="73">
      <c r="A73" s="1" t="n"/>
      <c r="B73" s="1" t="n"/>
      <c r="C73" s="1" t="n"/>
      <c r="D73" s="1" t="n"/>
      <c r="E73" s="1" t="n"/>
      <c r="F73" s="1" t="n"/>
      <c r="G73" s="1" t="n"/>
      <c r="H73" s="1" t="n"/>
      <c r="I73" s="1" t="n"/>
      <c r="J73" s="1" t="n"/>
      <c r="K73" s="1" t="n"/>
      <c r="L73" s="1" t="n"/>
      <c r="M73" s="1" t="n"/>
      <c r="N73" s="1" t="n"/>
      <c r="O73" s="8" t="n"/>
      <c r="P73" s="8" t="n"/>
      <c r="Q73" s="8" t="n"/>
      <c r="R73" s="8" t="n"/>
      <c r="S73" s="8" t="n"/>
      <c r="T73" s="1" t="n"/>
      <c r="U73" s="1" t="n"/>
    </row>
    <row r="74">
      <c r="A74" s="1" t="n"/>
      <c r="B74" s="1" t="n"/>
      <c r="C74" s="1" t="n"/>
      <c r="D74" s="1" t="n"/>
      <c r="E74" s="1" t="n"/>
      <c r="F74" s="1" t="n"/>
      <c r="G74" s="1" t="n"/>
      <c r="H74" s="1" t="n"/>
      <c r="I74" s="1" t="n"/>
      <c r="J74" s="1" t="n"/>
      <c r="K74" s="1" t="n"/>
      <c r="L74" s="1" t="n"/>
      <c r="M74" s="1" t="n"/>
      <c r="N74" s="1" t="n"/>
      <c r="O74" s="1" t="n"/>
      <c r="P74" s="1" t="n"/>
      <c r="Q74" s="1" t="n"/>
      <c r="R74" s="1" t="n"/>
      <c r="S74" s="1" t="n"/>
      <c r="T74" s="1" t="n"/>
      <c r="U74" s="1" t="n"/>
    </row>
    <row r="75">
      <c r="A75" s="1" t="n"/>
      <c r="B75" s="50">
        <f>Lang!$B$25</f>
        <v/>
      </c>
      <c r="T75" s="1" t="n"/>
      <c r="U75" s="1" t="n"/>
    </row>
    <row r="76">
      <c r="A76" s="1" t="n"/>
      <c r="B76" s="56">
        <f>Lang!$B$6</f>
        <v/>
      </c>
      <c r="T76" s="1" t="n"/>
      <c r="U76" s="1" t="n"/>
    </row>
    <row r="77">
      <c r="A77" s="1" t="n"/>
      <c r="B77" s="1" t="n"/>
      <c r="C77" s="1" t="n"/>
      <c r="D77" s="1" t="n"/>
      <c r="E77" s="1" t="n"/>
      <c r="F77" s="1" t="n"/>
      <c r="G77" s="1" t="n"/>
      <c r="H77" s="1" t="n"/>
      <c r="I77" s="1" t="n"/>
      <c r="J77" s="1" t="n"/>
      <c r="K77" s="1" t="n"/>
      <c r="L77" s="1" t="n"/>
      <c r="M77" s="1" t="n"/>
      <c r="N77" s="1" t="n"/>
      <c r="O77" s="1" t="n"/>
      <c r="P77" s="1" t="n"/>
      <c r="Q77" s="1" t="n"/>
      <c r="R77" s="1" t="n"/>
      <c r="S77" s="1" t="n"/>
      <c r="T77" s="1" t="n"/>
      <c r="U77" s="1" t="n"/>
    </row>
    <row r="78">
      <c r="A78" s="1" t="n"/>
      <c r="B78" s="1" t="n"/>
      <c r="C78" s="1" t="n"/>
      <c r="D78" s="1" t="n"/>
      <c r="E78" s="1" t="n"/>
      <c r="F78" s="1" t="n"/>
      <c r="G78" s="1" t="n"/>
      <c r="H78" s="1" t="n"/>
      <c r="I78" s="1" t="n"/>
      <c r="J78" s="1" t="n"/>
      <c r="K78" s="1" t="n"/>
      <c r="L78" s="1" t="n"/>
      <c r="M78" s="1" t="n"/>
      <c r="N78" s="1" t="n"/>
      <c r="O78" s="1" t="n"/>
      <c r="P78" s="1" t="n"/>
      <c r="Q78" s="1" t="n"/>
      <c r="R78" s="1" t="n"/>
      <c r="S78" s="1" t="n"/>
      <c r="T78" s="1" t="n"/>
      <c r="U78" s="1" t="n"/>
    </row>
    <row r="79">
      <c r="A79" s="1" t="n"/>
      <c r="B79" s="1" t="n"/>
      <c r="C79" s="1" t="n"/>
      <c r="D79" s="1" t="n"/>
      <c r="E79" s="1" t="n"/>
      <c r="F79" s="1" t="n"/>
      <c r="G79" s="1" t="n"/>
      <c r="H79" s="1" t="n"/>
      <c r="I79" s="1" t="n"/>
      <c r="J79" s="1" t="n"/>
      <c r="K79" s="1" t="n"/>
      <c r="L79" s="1" t="n"/>
      <c r="M79" s="1" t="n"/>
      <c r="N79" s="1" t="n"/>
      <c r="O79" s="1" t="n"/>
      <c r="P79" s="1" t="n"/>
      <c r="Q79" s="1" t="n"/>
      <c r="R79" s="1" t="n"/>
      <c r="S79" s="1" t="n"/>
      <c r="T79" s="1" t="n"/>
      <c r="U79" s="1" t="n"/>
    </row>
    <row r="80">
      <c r="A80" s="1" t="n"/>
      <c r="B80" s="1" t="n"/>
      <c r="C80" s="1" t="n"/>
      <c r="D80" s="1" t="n"/>
      <c r="E80" s="1" t="n"/>
      <c r="F80" s="1" t="n"/>
      <c r="G80" s="1" t="n"/>
      <c r="H80" s="1" t="n"/>
      <c r="I80" s="1" t="n"/>
      <c r="J80" s="1" t="n"/>
      <c r="K80" s="1" t="n"/>
      <c r="L80" s="1" t="n"/>
      <c r="M80" s="1" t="n"/>
      <c r="N80" s="1" t="n"/>
      <c r="O80" s="1" t="n"/>
      <c r="P80" s="1" t="n"/>
      <c r="Q80" s="1" t="n"/>
      <c r="R80" s="1" t="n"/>
      <c r="S80" s="1" t="n"/>
      <c r="T80" s="1" t="n"/>
      <c r="U80" s="1" t="n"/>
    </row>
  </sheetData>
  <sheetProtection selectLockedCells="0" selectUnlockedCells="0" sheet="1" objects="0" insertRows="1" insertHyperlinks="1" autoFilter="1" scenarios="0" formatColumns="0" deleteColumns="1" insertColumns="1" pivotTables="1" deleteRows="1" formatCells="1" formatRows="0" sort="1" password="E778"/>
  <mergeCells count="77">
    <mergeCell ref="Q13:R13"/>
    <mergeCell ref="O65:Q65"/>
    <mergeCell ref="M49:Q49"/>
    <mergeCell ref="M46:S47"/>
    <mergeCell ref="O62:Q62"/>
    <mergeCell ref="E7:G7"/>
    <mergeCell ref="B6:D6"/>
    <mergeCell ref="B13:C13"/>
    <mergeCell ref="J4:K4"/>
    <mergeCell ref="H11:J12"/>
    <mergeCell ref="L4:M4"/>
    <mergeCell ref="K10:M10"/>
    <mergeCell ref="D4:E4"/>
    <mergeCell ref="R41:S41"/>
    <mergeCell ref="M42:S43"/>
    <mergeCell ref="H13:I13"/>
    <mergeCell ref="M41:Q41"/>
    <mergeCell ref="O70:S70"/>
    <mergeCell ref="E11:G12"/>
    <mergeCell ref="K13:L13"/>
    <mergeCell ref="O57:S57"/>
    <mergeCell ref="Q11:S12"/>
    <mergeCell ref="B35:L35"/>
    <mergeCell ref="B16:L16"/>
    <mergeCell ref="R59:S59"/>
    <mergeCell ref="H7:J7"/>
    <mergeCell ref="E6:G6"/>
    <mergeCell ref="B10:D10"/>
    <mergeCell ref="O59:Q59"/>
    <mergeCell ref="N10:P10"/>
    <mergeCell ref="E2:S2"/>
    <mergeCell ref="R45:S45"/>
    <mergeCell ref="K7:M7"/>
    <mergeCell ref="M37:Q37"/>
    <mergeCell ref="N13:O13"/>
    <mergeCell ref="O61:S61"/>
    <mergeCell ref="B57:H57"/>
    <mergeCell ref="R71:S71"/>
    <mergeCell ref="I57:N57"/>
    <mergeCell ref="N4:O4"/>
    <mergeCell ref="H6:J6"/>
    <mergeCell ref="F4:G4"/>
    <mergeCell ref="P4:Q4"/>
    <mergeCell ref="E10:G10"/>
    <mergeCell ref="Q10:S10"/>
    <mergeCell ref="R49:S49"/>
    <mergeCell ref="E13:F13"/>
    <mergeCell ref="N6:S6"/>
    <mergeCell ref="B11:D12"/>
    <mergeCell ref="K11:M12"/>
    <mergeCell ref="B75:S75"/>
    <mergeCell ref="E3:S3"/>
    <mergeCell ref="R62:S62"/>
    <mergeCell ref="H10:J10"/>
    <mergeCell ref="O64:S64"/>
    <mergeCell ref="N7:S7"/>
    <mergeCell ref="R68:S68"/>
    <mergeCell ref="O67:S67"/>
    <mergeCell ref="B4:C4"/>
    <mergeCell ref="M50:S51"/>
    <mergeCell ref="N11:P12"/>
    <mergeCell ref="B54:S55"/>
    <mergeCell ref="H4:I4"/>
    <mergeCell ref="B8:S8"/>
    <mergeCell ref="O71:Q71"/>
    <mergeCell ref="R37:S37"/>
    <mergeCell ref="R65:S65"/>
    <mergeCell ref="K6:M6"/>
    <mergeCell ref="B76:S76"/>
    <mergeCell ref="M35:S35"/>
    <mergeCell ref="B7:D7"/>
    <mergeCell ref="M45:Q45"/>
    <mergeCell ref="O58:S58"/>
    <mergeCell ref="O68:Q68"/>
    <mergeCell ref="B2:C3"/>
    <mergeCell ref="M16:S16"/>
    <mergeCell ref="M38:S39"/>
  </mergeCells>
  <conditionalFormatting sqref="E11">
    <cfRule type="expression" priority="1" dxfId="0">
      <formula>AND(ISNUMBER(E11),E11&gt;Settings!$D$10)</formula>
    </cfRule>
  </conditionalFormatting>
  <conditionalFormatting sqref="N11">
    <cfRule type="expression" priority="2" dxfId="0">
      <formula>AND(ISNUMBER(N11),N11&lt;0)</formula>
    </cfRule>
    <cfRule type="expression" priority="3" dxfId="1">
      <formula>AND(ISNUMBER(N11),N11&gt;=0)</formula>
    </cfRule>
  </conditionalFormatting>
  <conditionalFormatting sqref="O65">
    <cfRule type="expression" priority="4" dxfId="0">
      <formula>AND(ISNUMBER(E11),E11&gt;Settings!$D$10)</formula>
    </cfRule>
  </conditionalFormatting>
  <dataValidations count="4">
    <dataValidation sqref="B7" showDropDown="0" showInputMessage="0" showErrorMessage="0" allowBlank="0" type="list">
      <formula1>=Calc!$H$2:$H$11</formula1>
    </dataValidation>
    <dataValidation sqref="E7" showDropDown="0" showInputMessage="0" showErrorMessage="0" allowBlank="0" type="list">
      <formula1>=Calc!$H$2:$H$11</formula1>
    </dataValidation>
    <dataValidation sqref="H7" showDropDown="0" showInputMessage="0" showErrorMessage="0" allowBlank="0" type="list">
      <formula1>=Calc!$J$2:$J$8</formula1>
    </dataValidation>
    <dataValidation sqref="K7" showDropDown="0" showInputMessage="0" showErrorMessage="0" allowBlank="0" type="list">
      <formula1>=Calc!$L$2:$L$14</formula1>
    </dataValidation>
  </dataValidations>
  <printOptions horizontalCentered="1"/>
  <pageMargins left="0.3" right="0.3" top="0.4" bottom="0.4" header="0.5" footer="0.5"/>
  <pageSetup orientation="landscape" paperSize="9" fitToHeight="1" fitToWidth="1"/>
  <drawing xmlns:r="http://schemas.openxmlformats.org/officeDocument/2006/relationships" r:id="rId1"/>
</worksheet>
</file>

<file path=xl/worksheets/sheet3.xml><?xml version="1.0" encoding="utf-8"?>
<worksheet xmlns="http://schemas.openxmlformats.org/spreadsheetml/2006/main">
  <sheetPr>
    <tabColor rgb="001B9299"/>
    <outlinePr summaryBelow="1" summaryRight="1"/>
    <pageSetUpPr fitToPage="1"/>
  </sheetPr>
  <dimension ref="A1:U50"/>
  <sheetViews>
    <sheetView showGridLines="0" zoomScale="90" workbookViewId="0">
      <selection activeCell="A1" sqref="A1"/>
    </sheetView>
  </sheetViews>
  <sheetFormatPr baseColWidth="8" defaultRowHeight="15"/>
  <cols>
    <col width="2.5" customWidth="1" min="1" max="1"/>
    <col width="10" customWidth="1" min="2" max="2"/>
    <col width="10.5" customWidth="1" min="3" max="3"/>
    <col width="10.5" customWidth="1" min="4" max="4"/>
    <col width="8" customWidth="1" min="5" max="5"/>
    <col width="10.5" customWidth="1" min="6" max="6"/>
    <col width="8.5" customWidth="1" min="7" max="7"/>
    <col width="10.5" customWidth="1" min="8" max="8"/>
    <col width="10.5" customWidth="1" min="9" max="9"/>
    <col width="8.6" customWidth="1" min="10" max="10"/>
    <col width="8.6" customWidth="1" min="11" max="11"/>
    <col width="8.6" customWidth="1" min="12" max="12"/>
    <col width="8.6" customWidth="1" min="13" max="13"/>
    <col width="8.6" customWidth="1" min="14" max="14"/>
    <col width="8.6" customWidth="1" min="15" max="15"/>
    <col width="8.6" customWidth="1" min="16" max="16"/>
    <col width="8.6" customWidth="1" min="17" max="17"/>
    <col width="8.6" customWidth="1" min="18" max="18"/>
    <col width="8.6" customWidth="1" min="19" max="19"/>
    <col width="8.6" customWidth="1" min="20" max="20"/>
  </cols>
  <sheetData>
    <row r="1">
      <c r="A1" s="1" t="n"/>
      <c r="B1" s="1" t="n"/>
      <c r="C1" s="1" t="n"/>
      <c r="D1" s="1" t="n"/>
      <c r="E1" s="1" t="n"/>
      <c r="F1" s="1" t="n"/>
      <c r="G1" s="1" t="n"/>
      <c r="H1" s="1" t="n"/>
      <c r="I1" s="1" t="n"/>
      <c r="J1" s="1" t="n"/>
      <c r="K1" s="1" t="n"/>
      <c r="L1" s="1" t="n"/>
      <c r="M1" s="1" t="n"/>
      <c r="N1" s="1" t="n"/>
      <c r="O1" s="1" t="n"/>
      <c r="P1" s="1" t="n"/>
      <c r="Q1" s="1" t="n"/>
      <c r="R1" s="1" t="n"/>
      <c r="S1" s="1" t="n"/>
      <c r="T1" s="1" t="n"/>
      <c r="U1" s="1" t="n"/>
    </row>
    <row r="2" ht="22" customHeight="1">
      <c r="A2" s="1" t="n"/>
      <c r="B2" s="10" t="inlineStr">
        <is>
          <t>K1</t>
        </is>
      </c>
      <c r="C2" s="3" t="n"/>
      <c r="D2" s="1" t="n"/>
      <c r="E2" s="19">
        <f>"KEYONE  /  "&amp;Lang!$B$104</f>
        <v/>
      </c>
      <c r="T2" s="1" t="n"/>
      <c r="U2" s="1" t="n"/>
    </row>
    <row r="3" ht="22" customHeight="1">
      <c r="A3" s="1" t="n"/>
      <c r="B3" s="3" t="n"/>
      <c r="C3" s="3" t="n"/>
      <c r="D3" s="1" t="n"/>
      <c r="E3" s="20">
        <f>Lang!$B$105</f>
        <v/>
      </c>
      <c r="T3" s="1" t="n"/>
      <c r="U3" s="1" t="n"/>
    </row>
    <row r="4" ht="24" customHeight="1">
      <c r="A4" s="1" t="n"/>
      <c r="B4" s="7">
        <f>HYPERLINK("#'START'!A1",Lang!$B$2)</f>
        <v/>
      </c>
      <c r="C4" s="8" t="n"/>
      <c r="D4" s="7">
        <f>HYPERLINK("#'Dashboard'!A1",Lang!$B$3)</f>
        <v/>
      </c>
      <c r="E4" s="8" t="n"/>
      <c r="F4" s="6">
        <f>HYPERLINK("#'Report'!A1",Lang!$B$4)</f>
        <v/>
      </c>
      <c r="G4" s="3" t="n"/>
      <c r="H4" s="7">
        <f>HYPERLINK("#'Menu'!A1",Lang!$B$10)</f>
        <v/>
      </c>
      <c r="I4" s="8" t="n"/>
      <c r="J4" s="7">
        <f>HYPERLINK("#'Recipes'!A1",Lang!$B$11)</f>
        <v/>
      </c>
      <c r="K4" s="8" t="n"/>
      <c r="L4" s="7">
        <f>HYPERLINK("#'Ingredients'!A1",Lang!$B$12)</f>
        <v/>
      </c>
      <c r="M4" s="8" t="n"/>
      <c r="N4" s="7">
        <f>HYPERLINK("#'Sales'!A1",Lang!$B$13)</f>
        <v/>
      </c>
      <c r="O4" s="8" t="n"/>
      <c r="P4" s="7">
        <f>HYPERLINK("#'Settings'!A1",Lang!$B$5)</f>
        <v/>
      </c>
      <c r="Q4" s="8" t="n"/>
      <c r="R4" s="1" t="n"/>
      <c r="S4" s="1" t="n"/>
      <c r="T4" s="1" t="n"/>
      <c r="U4" s="1" t="n"/>
    </row>
    <row r="5">
      <c r="A5" s="1" t="n"/>
      <c r="B5" s="1" t="n"/>
      <c r="C5" s="1" t="n"/>
      <c r="D5" s="1" t="n"/>
      <c r="E5" s="1" t="n"/>
      <c r="F5" s="1" t="n"/>
      <c r="G5" s="1" t="n"/>
      <c r="H5" s="1" t="n"/>
      <c r="I5" s="1" t="n"/>
      <c r="J5" s="1" t="n"/>
      <c r="K5" s="1" t="n"/>
      <c r="L5" s="1" t="n"/>
      <c r="M5" s="1" t="n"/>
      <c r="N5" s="1" t="n"/>
      <c r="O5" s="1" t="n"/>
      <c r="P5" s="1" t="n"/>
      <c r="Q5" s="1" t="n"/>
      <c r="R5" s="1" t="n"/>
      <c r="S5" s="1" t="n"/>
      <c r="T5" s="1" t="n"/>
      <c r="U5" s="1" t="n"/>
    </row>
    <row r="6">
      <c r="A6" s="1" t="n"/>
      <c r="B6" s="21">
        <f>Lang!$B$106</f>
        <v/>
      </c>
      <c r="F6" s="21">
        <f>Lang!$B$36</f>
        <v/>
      </c>
      <c r="H6" s="21">
        <f>Lang!$B$37</f>
        <v/>
      </c>
      <c r="J6" s="21">
        <f>Lang!$B$38</f>
        <v/>
      </c>
      <c r="M6" s="21">
        <f>Lang!$B$39</f>
        <v/>
      </c>
      <c r="P6" s="1" t="n"/>
      <c r="Q6" s="1" t="n"/>
      <c r="R6" s="1" t="n"/>
      <c r="S6" s="1" t="n"/>
      <c r="T6" s="1" t="n"/>
      <c r="U6" s="1" t="n"/>
    </row>
    <row r="7">
      <c r="A7" s="1" t="n"/>
      <c r="B7" s="57">
        <f>Settings!$D$8</f>
        <v/>
      </c>
      <c r="C7" s="8" t="n"/>
      <c r="D7" s="8" t="n"/>
      <c r="E7" s="8" t="n"/>
      <c r="F7" s="58">
        <f>Calc!$B$2</f>
        <v/>
      </c>
      <c r="G7" s="8" t="n"/>
      <c r="H7" s="58">
        <f>Calc!$B$3</f>
        <v/>
      </c>
      <c r="I7" s="8" t="n"/>
      <c r="J7" s="57">
        <f>Dashboard!H7</f>
        <v/>
      </c>
      <c r="K7" s="8" t="n"/>
      <c r="L7" s="8" t="n"/>
      <c r="M7" s="57">
        <f>Dashboard!K7</f>
        <v/>
      </c>
      <c r="N7" s="8" t="n"/>
      <c r="O7" s="8" t="n"/>
      <c r="P7" s="1" t="n"/>
      <c r="Q7" s="1" t="n"/>
      <c r="R7" s="1" t="n"/>
      <c r="S7" s="1" t="n"/>
      <c r="T7" s="1" t="n"/>
      <c r="U7" s="1" t="n"/>
    </row>
    <row r="8">
      <c r="A8" s="1" t="n"/>
      <c r="B8" s="1" t="n"/>
      <c r="C8" s="1" t="n"/>
      <c r="D8" s="1" t="n"/>
      <c r="E8" s="1" t="n"/>
      <c r="F8" s="1" t="n"/>
      <c r="G8" s="1" t="n"/>
      <c r="H8" s="1" t="n"/>
      <c r="I8" s="1" t="n"/>
      <c r="J8" s="1" t="n"/>
      <c r="K8" s="1" t="n"/>
      <c r="L8" s="1" t="n"/>
      <c r="M8" s="1" t="n"/>
      <c r="N8" s="1" t="n"/>
      <c r="O8" s="1" t="n"/>
      <c r="P8" s="1" t="n"/>
      <c r="Q8" s="1" t="n"/>
      <c r="R8" s="1" t="n"/>
      <c r="S8" s="1" t="n"/>
      <c r="T8" s="1" t="n"/>
      <c r="U8" s="1" t="n"/>
    </row>
    <row r="9">
      <c r="A9" s="1" t="n"/>
      <c r="B9" s="15">
        <f>Lang!$B$62</f>
        <v/>
      </c>
      <c r="C9" s="8" t="n"/>
      <c r="D9" s="8" t="n"/>
      <c r="E9" s="59">
        <f>Lang!$B$63</f>
        <v/>
      </c>
      <c r="F9" s="8" t="n"/>
      <c r="G9" s="8" t="n"/>
      <c r="H9" s="59">
        <f>Lang!$B$64</f>
        <v/>
      </c>
      <c r="I9" s="8" t="n"/>
      <c r="J9" s="8" t="n"/>
      <c r="K9" s="59">
        <f>Lang!$B$65</f>
        <v/>
      </c>
      <c r="L9" s="8" t="n"/>
      <c r="M9" s="8" t="n"/>
      <c r="N9" s="59">
        <f>Lang!$B$66</f>
        <v/>
      </c>
      <c r="O9" s="8" t="n"/>
      <c r="P9" s="8" t="n"/>
      <c r="Q9" s="59">
        <f>Lang!$B$67</f>
        <v/>
      </c>
      <c r="R9" s="8" t="n"/>
      <c r="S9" s="8" t="n"/>
      <c r="T9" s="1" t="n"/>
      <c r="U9" s="1" t="n"/>
    </row>
    <row r="10" ht="26" customHeight="1">
      <c r="A10" s="1" t="n"/>
      <c r="B10" s="60">
        <f>Dashboard!B11</f>
        <v/>
      </c>
      <c r="C10" s="8" t="n"/>
      <c r="D10" s="8" t="n"/>
      <c r="E10" s="61">
        <f>Dashboard!E11</f>
        <v/>
      </c>
      <c r="F10" s="8" t="n"/>
      <c r="G10" s="8" t="n"/>
      <c r="H10" s="62">
        <f>Dashboard!H11</f>
        <v/>
      </c>
      <c r="I10" s="8" t="n"/>
      <c r="J10" s="8" t="n"/>
      <c r="K10" s="63">
        <f>Dashboard!K11</f>
        <v/>
      </c>
      <c r="L10" s="8" t="n"/>
      <c r="M10" s="8" t="n"/>
      <c r="N10" s="64">
        <f>Dashboard!N11</f>
        <v/>
      </c>
      <c r="O10" s="8" t="n"/>
      <c r="P10" s="8" t="n"/>
      <c r="Q10" s="65">
        <f>Dashboard!Q11</f>
        <v/>
      </c>
      <c r="R10" s="8" t="n"/>
      <c r="S10" s="8" t="n"/>
      <c r="T10" s="1" t="n"/>
      <c r="U10" s="1" t="n"/>
    </row>
    <row r="11">
      <c r="A11" s="1" t="n"/>
      <c r="B11" s="1" t="n"/>
      <c r="C11" s="1" t="n"/>
      <c r="D11" s="1" t="n"/>
      <c r="E11" s="1" t="n"/>
      <c r="F11" s="1" t="n"/>
      <c r="G11" s="1" t="n"/>
      <c r="H11" s="1" t="n"/>
      <c r="I11" s="1" t="n"/>
      <c r="J11" s="1" t="n"/>
      <c r="K11" s="1" t="n"/>
      <c r="L11" s="1" t="n"/>
      <c r="M11" s="1" t="n"/>
      <c r="N11" s="1" t="n"/>
      <c r="O11" s="1" t="n"/>
      <c r="P11" s="1" t="n"/>
      <c r="Q11" s="1" t="n"/>
      <c r="R11" s="1" t="n"/>
      <c r="S11" s="1" t="n"/>
      <c r="T11" s="1" t="n"/>
      <c r="U11" s="1" t="n"/>
    </row>
    <row r="12" ht="28" customHeight="1">
      <c r="A12" s="1" t="n"/>
      <c r="B12" s="66">
        <f>Lang!$B$107</f>
        <v/>
      </c>
      <c r="C12" s="67">
        <f>Lang!$B$108</f>
        <v/>
      </c>
      <c r="D12" s="67">
        <f>Lang!$B$109</f>
        <v/>
      </c>
      <c r="E12" s="67">
        <f>Lang!$B$110</f>
        <v/>
      </c>
      <c r="F12" s="67">
        <f>Lang!$B$111</f>
        <v/>
      </c>
      <c r="G12" s="67">
        <f>Lang!$B$112</f>
        <v/>
      </c>
      <c r="H12" s="67">
        <f>Lang!$B$113</f>
        <v/>
      </c>
      <c r="I12" s="67">
        <f>Lang!$B$114</f>
        <v/>
      </c>
      <c r="J12" s="1" t="n"/>
      <c r="K12" s="66">
        <f>Lang!$B$115</f>
        <v/>
      </c>
      <c r="L12" s="3" t="n"/>
      <c r="M12" s="3" t="n"/>
      <c r="N12" s="66">
        <f>Lang!$B$116</f>
        <v/>
      </c>
      <c r="O12" s="3" t="n"/>
      <c r="P12" s="67">
        <f>Lang!$B$114</f>
        <v/>
      </c>
      <c r="Q12" s="67">
        <f>Lang!$B$113</f>
        <v/>
      </c>
      <c r="R12" s="66">
        <f>Lang!$B$117</f>
        <v/>
      </c>
      <c r="S12" s="3" t="n"/>
      <c r="T12" s="1" t="n"/>
      <c r="U12" s="1" t="n"/>
    </row>
    <row r="13">
      <c r="A13" s="1" t="n"/>
      <c r="B13" s="68">
        <f>Calc!B70</f>
        <v/>
      </c>
      <c r="C13" s="69">
        <f>IF(Calc!F70&gt;0,Calc!F70,"")</f>
        <v/>
      </c>
      <c r="D13" s="69">
        <f>Calc!T70</f>
        <v/>
      </c>
      <c r="E13" s="70">
        <f>Calc!O70</f>
        <v/>
      </c>
      <c r="F13" s="69">
        <f>IF(Calc!F70&gt;0,Calc!G70,"")</f>
        <v/>
      </c>
      <c r="G13" s="71">
        <f>Calc!H70</f>
        <v/>
      </c>
      <c r="H13" s="69">
        <f>IF(Calc!F70&gt;0,Calc!I70,"")</f>
        <v/>
      </c>
      <c r="I13" s="72">
        <f>IF(Calc!F70&gt;0,Calc!J70,"")</f>
        <v/>
      </c>
      <c r="J13" s="1" t="n"/>
      <c r="K13" s="68">
        <f>IF(Calc!D100="","",Calc!A100&amp;".  "&amp;Calc!D100)</f>
        <v/>
      </c>
      <c r="L13" s="8" t="n"/>
      <c r="M13" s="8" t="n"/>
      <c r="N13" s="17">
        <f>Calc!E100</f>
        <v/>
      </c>
      <c r="O13" s="8" t="n"/>
      <c r="P13" s="72">
        <f>Calc!F100</f>
        <v/>
      </c>
      <c r="Q13" s="69">
        <f>Calc!G100</f>
        <v/>
      </c>
      <c r="R13" s="73">
        <f>Calc!H100</f>
        <v/>
      </c>
      <c r="S13" s="8" t="n"/>
      <c r="T13" s="1" t="n"/>
      <c r="U13" s="1" t="n"/>
    </row>
    <row r="14">
      <c r="A14" s="1" t="n"/>
      <c r="B14" s="74">
        <f>Calc!B71</f>
        <v/>
      </c>
      <c r="C14" s="75">
        <f>IF(Calc!F71&gt;0,Calc!F71,"")</f>
        <v/>
      </c>
      <c r="D14" s="75">
        <f>Calc!T71</f>
        <v/>
      </c>
      <c r="E14" s="76">
        <f>Calc!O71</f>
        <v/>
      </c>
      <c r="F14" s="75">
        <f>IF(Calc!F71&gt;0,Calc!G71,"")</f>
        <v/>
      </c>
      <c r="G14" s="77">
        <f>Calc!H71</f>
        <v/>
      </c>
      <c r="H14" s="75">
        <f>IF(Calc!F71&gt;0,Calc!I71,"")</f>
        <v/>
      </c>
      <c r="I14" s="78">
        <f>IF(Calc!F71&gt;0,Calc!J71,"")</f>
        <v/>
      </c>
      <c r="J14" s="1" t="n"/>
      <c r="K14" s="74">
        <f>IF(Calc!D101="","",Calc!A101&amp;".  "&amp;Calc!D101)</f>
        <v/>
      </c>
      <c r="L14" s="1" t="n"/>
      <c r="M14" s="1" t="n"/>
      <c r="N14" s="79">
        <f>Calc!E101</f>
        <v/>
      </c>
      <c r="O14" s="1" t="n"/>
      <c r="P14" s="78">
        <f>Calc!F101</f>
        <v/>
      </c>
      <c r="Q14" s="75">
        <f>Calc!G101</f>
        <v/>
      </c>
      <c r="R14" s="80">
        <f>Calc!H101</f>
        <v/>
      </c>
      <c r="S14" s="1" t="n"/>
      <c r="T14" s="1" t="n"/>
      <c r="U14" s="1" t="n"/>
    </row>
    <row r="15">
      <c r="A15" s="1" t="n"/>
      <c r="B15" s="68">
        <f>Calc!B72</f>
        <v/>
      </c>
      <c r="C15" s="69">
        <f>IF(Calc!F72&gt;0,Calc!F72,"")</f>
        <v/>
      </c>
      <c r="D15" s="69">
        <f>Calc!T72</f>
        <v/>
      </c>
      <c r="E15" s="70">
        <f>Calc!O72</f>
        <v/>
      </c>
      <c r="F15" s="69">
        <f>IF(Calc!F72&gt;0,Calc!G72,"")</f>
        <v/>
      </c>
      <c r="G15" s="71">
        <f>Calc!H72</f>
        <v/>
      </c>
      <c r="H15" s="69">
        <f>IF(Calc!F72&gt;0,Calc!I72,"")</f>
        <v/>
      </c>
      <c r="I15" s="72">
        <f>IF(Calc!F72&gt;0,Calc!J72,"")</f>
        <v/>
      </c>
      <c r="J15" s="1" t="n"/>
      <c r="K15" s="68">
        <f>IF(Calc!D102="","",Calc!A102&amp;".  "&amp;Calc!D102)</f>
        <v/>
      </c>
      <c r="L15" s="8" t="n"/>
      <c r="M15" s="8" t="n"/>
      <c r="N15" s="17">
        <f>Calc!E102</f>
        <v/>
      </c>
      <c r="O15" s="8" t="n"/>
      <c r="P15" s="72">
        <f>Calc!F102</f>
        <v/>
      </c>
      <c r="Q15" s="69">
        <f>Calc!G102</f>
        <v/>
      </c>
      <c r="R15" s="73">
        <f>Calc!H102</f>
        <v/>
      </c>
      <c r="S15" s="8" t="n"/>
      <c r="T15" s="1" t="n"/>
      <c r="U15" s="1" t="n"/>
    </row>
    <row r="16">
      <c r="A16" s="1" t="n"/>
      <c r="B16" s="74">
        <f>Calc!B73</f>
        <v/>
      </c>
      <c r="C16" s="75">
        <f>IF(Calc!F73&gt;0,Calc!F73,"")</f>
        <v/>
      </c>
      <c r="D16" s="75">
        <f>Calc!T73</f>
        <v/>
      </c>
      <c r="E16" s="76">
        <f>Calc!O73</f>
        <v/>
      </c>
      <c r="F16" s="75">
        <f>IF(Calc!F73&gt;0,Calc!G73,"")</f>
        <v/>
      </c>
      <c r="G16" s="77">
        <f>Calc!H73</f>
        <v/>
      </c>
      <c r="H16" s="75">
        <f>IF(Calc!F73&gt;0,Calc!I73,"")</f>
        <v/>
      </c>
      <c r="I16" s="78">
        <f>IF(Calc!F73&gt;0,Calc!J73,"")</f>
        <v/>
      </c>
      <c r="J16" s="1" t="n"/>
      <c r="K16" s="74">
        <f>IF(Calc!D103="","",Calc!A103&amp;".  "&amp;Calc!D103)</f>
        <v/>
      </c>
      <c r="L16" s="1" t="n"/>
      <c r="M16" s="1" t="n"/>
      <c r="N16" s="79">
        <f>Calc!E103</f>
        <v/>
      </c>
      <c r="O16" s="1" t="n"/>
      <c r="P16" s="78">
        <f>Calc!F103</f>
        <v/>
      </c>
      <c r="Q16" s="75">
        <f>Calc!G103</f>
        <v/>
      </c>
      <c r="R16" s="80">
        <f>Calc!H103</f>
        <v/>
      </c>
      <c r="S16" s="1" t="n"/>
      <c r="T16" s="1" t="n"/>
      <c r="U16" s="1" t="n"/>
    </row>
    <row r="17">
      <c r="A17" s="1" t="n"/>
      <c r="B17" s="68">
        <f>Calc!B74</f>
        <v/>
      </c>
      <c r="C17" s="69">
        <f>IF(Calc!F74&gt;0,Calc!F74,"")</f>
        <v/>
      </c>
      <c r="D17" s="69">
        <f>Calc!T74</f>
        <v/>
      </c>
      <c r="E17" s="70">
        <f>Calc!O74</f>
        <v/>
      </c>
      <c r="F17" s="69">
        <f>IF(Calc!F74&gt;0,Calc!G74,"")</f>
        <v/>
      </c>
      <c r="G17" s="71">
        <f>Calc!H74</f>
        <v/>
      </c>
      <c r="H17" s="69">
        <f>IF(Calc!F74&gt;0,Calc!I74,"")</f>
        <v/>
      </c>
      <c r="I17" s="72">
        <f>IF(Calc!F74&gt;0,Calc!J74,"")</f>
        <v/>
      </c>
      <c r="J17" s="1" t="n"/>
      <c r="K17" s="68">
        <f>IF(Calc!D104="","",Calc!A104&amp;".  "&amp;Calc!D104)</f>
        <v/>
      </c>
      <c r="L17" s="8" t="n"/>
      <c r="M17" s="8" t="n"/>
      <c r="N17" s="17">
        <f>Calc!E104</f>
        <v/>
      </c>
      <c r="O17" s="8" t="n"/>
      <c r="P17" s="72">
        <f>Calc!F104</f>
        <v/>
      </c>
      <c r="Q17" s="69">
        <f>Calc!G104</f>
        <v/>
      </c>
      <c r="R17" s="73">
        <f>Calc!H104</f>
        <v/>
      </c>
      <c r="S17" s="8" t="n"/>
      <c r="T17" s="1" t="n"/>
      <c r="U17" s="1" t="n"/>
    </row>
    <row r="18">
      <c r="A18" s="1" t="n"/>
      <c r="B18" s="74">
        <f>Calc!B75</f>
        <v/>
      </c>
      <c r="C18" s="75">
        <f>IF(Calc!F75&gt;0,Calc!F75,"")</f>
        <v/>
      </c>
      <c r="D18" s="75">
        <f>Calc!T75</f>
        <v/>
      </c>
      <c r="E18" s="76">
        <f>Calc!O75</f>
        <v/>
      </c>
      <c r="F18" s="75">
        <f>IF(Calc!F75&gt;0,Calc!G75,"")</f>
        <v/>
      </c>
      <c r="G18" s="77">
        <f>Calc!H75</f>
        <v/>
      </c>
      <c r="H18" s="75">
        <f>IF(Calc!F75&gt;0,Calc!I75,"")</f>
        <v/>
      </c>
      <c r="I18" s="78">
        <f>IF(Calc!F75&gt;0,Calc!J75,"")</f>
        <v/>
      </c>
      <c r="J18" s="1" t="n"/>
      <c r="K18" s="74">
        <f>IF(Calc!D105="","",Calc!A105&amp;".  "&amp;Calc!D105)</f>
        <v/>
      </c>
      <c r="L18" s="1" t="n"/>
      <c r="M18" s="1" t="n"/>
      <c r="N18" s="79">
        <f>Calc!E105</f>
        <v/>
      </c>
      <c r="O18" s="1" t="n"/>
      <c r="P18" s="78">
        <f>Calc!F105</f>
        <v/>
      </c>
      <c r="Q18" s="75">
        <f>Calc!G105</f>
        <v/>
      </c>
      <c r="R18" s="80">
        <f>Calc!H105</f>
        <v/>
      </c>
      <c r="S18" s="1" t="n"/>
      <c r="T18" s="1" t="n"/>
      <c r="U18" s="1" t="n"/>
    </row>
    <row r="19">
      <c r="A19" s="1" t="n"/>
      <c r="B19" s="68">
        <f>Calc!B76</f>
        <v/>
      </c>
      <c r="C19" s="69">
        <f>IF(Calc!F76&gt;0,Calc!F76,"")</f>
        <v/>
      </c>
      <c r="D19" s="69">
        <f>Calc!T76</f>
        <v/>
      </c>
      <c r="E19" s="70">
        <f>Calc!O76</f>
        <v/>
      </c>
      <c r="F19" s="69">
        <f>IF(Calc!F76&gt;0,Calc!G76,"")</f>
        <v/>
      </c>
      <c r="G19" s="71">
        <f>Calc!H76</f>
        <v/>
      </c>
      <c r="H19" s="69">
        <f>IF(Calc!F76&gt;0,Calc!I76,"")</f>
        <v/>
      </c>
      <c r="I19" s="72">
        <f>IF(Calc!F76&gt;0,Calc!J76,"")</f>
        <v/>
      </c>
      <c r="J19" s="1" t="n"/>
      <c r="K19" s="68">
        <f>IF(Calc!D106="","",Calc!A106&amp;".  "&amp;Calc!D106)</f>
        <v/>
      </c>
      <c r="L19" s="8" t="n"/>
      <c r="M19" s="8" t="n"/>
      <c r="N19" s="17">
        <f>Calc!E106</f>
        <v/>
      </c>
      <c r="O19" s="8" t="n"/>
      <c r="P19" s="72">
        <f>Calc!F106</f>
        <v/>
      </c>
      <c r="Q19" s="69">
        <f>Calc!G106</f>
        <v/>
      </c>
      <c r="R19" s="73">
        <f>Calc!H106</f>
        <v/>
      </c>
      <c r="S19" s="8" t="n"/>
      <c r="T19" s="1" t="n"/>
      <c r="U19" s="1" t="n"/>
    </row>
    <row r="20">
      <c r="A20" s="1" t="n"/>
      <c r="B20" s="74">
        <f>Calc!B77</f>
        <v/>
      </c>
      <c r="C20" s="75">
        <f>IF(Calc!F77&gt;0,Calc!F77,"")</f>
        <v/>
      </c>
      <c r="D20" s="75">
        <f>Calc!T77</f>
        <v/>
      </c>
      <c r="E20" s="76">
        <f>Calc!O77</f>
        <v/>
      </c>
      <c r="F20" s="75">
        <f>IF(Calc!F77&gt;0,Calc!G77,"")</f>
        <v/>
      </c>
      <c r="G20" s="77">
        <f>Calc!H77</f>
        <v/>
      </c>
      <c r="H20" s="75">
        <f>IF(Calc!F77&gt;0,Calc!I77,"")</f>
        <v/>
      </c>
      <c r="I20" s="78">
        <f>IF(Calc!F77&gt;0,Calc!J77,"")</f>
        <v/>
      </c>
      <c r="J20" s="1" t="n"/>
      <c r="K20" s="74">
        <f>IF(Calc!D107="","",Calc!A107&amp;".  "&amp;Calc!D107)</f>
        <v/>
      </c>
      <c r="L20" s="1" t="n"/>
      <c r="M20" s="1" t="n"/>
      <c r="N20" s="79">
        <f>Calc!E107</f>
        <v/>
      </c>
      <c r="O20" s="1" t="n"/>
      <c r="P20" s="78">
        <f>Calc!F107</f>
        <v/>
      </c>
      <c r="Q20" s="75">
        <f>Calc!G107</f>
        <v/>
      </c>
      <c r="R20" s="80">
        <f>Calc!H107</f>
        <v/>
      </c>
      <c r="S20" s="1" t="n"/>
      <c r="T20" s="1" t="n"/>
      <c r="U20" s="1" t="n"/>
    </row>
    <row r="21">
      <c r="A21" s="1" t="n"/>
      <c r="B21" s="68">
        <f>Calc!B78</f>
        <v/>
      </c>
      <c r="C21" s="69">
        <f>IF(Calc!F78&gt;0,Calc!F78,"")</f>
        <v/>
      </c>
      <c r="D21" s="69">
        <f>Calc!T78</f>
        <v/>
      </c>
      <c r="E21" s="70">
        <f>Calc!O78</f>
        <v/>
      </c>
      <c r="F21" s="69">
        <f>IF(Calc!F78&gt;0,Calc!G78,"")</f>
        <v/>
      </c>
      <c r="G21" s="71">
        <f>Calc!H78</f>
        <v/>
      </c>
      <c r="H21" s="69">
        <f>IF(Calc!F78&gt;0,Calc!I78,"")</f>
        <v/>
      </c>
      <c r="I21" s="72">
        <f>IF(Calc!F78&gt;0,Calc!J78,"")</f>
        <v/>
      </c>
      <c r="J21" s="1" t="n"/>
      <c r="K21" s="68">
        <f>IF(Calc!D108="","",Calc!A108&amp;".  "&amp;Calc!D108)</f>
        <v/>
      </c>
      <c r="L21" s="8" t="n"/>
      <c r="M21" s="8" t="n"/>
      <c r="N21" s="17">
        <f>Calc!E108</f>
        <v/>
      </c>
      <c r="O21" s="8" t="n"/>
      <c r="P21" s="72">
        <f>Calc!F108</f>
        <v/>
      </c>
      <c r="Q21" s="69">
        <f>Calc!G108</f>
        <v/>
      </c>
      <c r="R21" s="73">
        <f>Calc!H108</f>
        <v/>
      </c>
      <c r="S21" s="8" t="n"/>
      <c r="T21" s="1" t="n"/>
      <c r="U21" s="1" t="n"/>
    </row>
    <row r="22">
      <c r="A22" s="1" t="n"/>
      <c r="B22" s="74">
        <f>Calc!B79</f>
        <v/>
      </c>
      <c r="C22" s="75">
        <f>IF(Calc!F79&gt;0,Calc!F79,"")</f>
        <v/>
      </c>
      <c r="D22" s="75">
        <f>Calc!T79</f>
        <v/>
      </c>
      <c r="E22" s="76">
        <f>Calc!O79</f>
        <v/>
      </c>
      <c r="F22" s="75">
        <f>IF(Calc!F79&gt;0,Calc!G79,"")</f>
        <v/>
      </c>
      <c r="G22" s="77">
        <f>Calc!H79</f>
        <v/>
      </c>
      <c r="H22" s="75">
        <f>IF(Calc!F79&gt;0,Calc!I79,"")</f>
        <v/>
      </c>
      <c r="I22" s="78">
        <f>IF(Calc!F79&gt;0,Calc!J79,"")</f>
        <v/>
      </c>
      <c r="J22" s="1" t="n"/>
      <c r="K22" s="74">
        <f>IF(Calc!D109="","",Calc!A109&amp;".  "&amp;Calc!D109)</f>
        <v/>
      </c>
      <c r="L22" s="1" t="n"/>
      <c r="M22" s="1" t="n"/>
      <c r="N22" s="79">
        <f>Calc!E109</f>
        <v/>
      </c>
      <c r="O22" s="1" t="n"/>
      <c r="P22" s="78">
        <f>Calc!F109</f>
        <v/>
      </c>
      <c r="Q22" s="75">
        <f>Calc!G109</f>
        <v/>
      </c>
      <c r="R22" s="80">
        <f>Calc!H109</f>
        <v/>
      </c>
      <c r="S22" s="1" t="n"/>
      <c r="T22" s="1" t="n"/>
      <c r="U22" s="1" t="n"/>
    </row>
    <row r="23">
      <c r="A23" s="1" t="n"/>
      <c r="B23" s="68">
        <f>Calc!B80</f>
        <v/>
      </c>
      <c r="C23" s="69">
        <f>IF(Calc!F80&gt;0,Calc!F80,"")</f>
        <v/>
      </c>
      <c r="D23" s="69">
        <f>Calc!T80</f>
        <v/>
      </c>
      <c r="E23" s="70">
        <f>Calc!O80</f>
        <v/>
      </c>
      <c r="F23" s="69">
        <f>IF(Calc!F80&gt;0,Calc!G80,"")</f>
        <v/>
      </c>
      <c r="G23" s="71">
        <f>Calc!H80</f>
        <v/>
      </c>
      <c r="H23" s="69">
        <f>IF(Calc!F80&gt;0,Calc!I80,"")</f>
        <v/>
      </c>
      <c r="I23" s="72">
        <f>IF(Calc!F80&gt;0,Calc!J80,"")</f>
        <v/>
      </c>
      <c r="J23" s="1" t="n"/>
      <c r="K23" s="1" t="n"/>
      <c r="L23" s="1" t="n"/>
      <c r="M23" s="1" t="n"/>
      <c r="N23" s="1" t="n"/>
      <c r="O23" s="1" t="n"/>
      <c r="P23" s="1" t="n"/>
      <c r="Q23" s="1" t="n"/>
      <c r="R23" s="1" t="n"/>
      <c r="S23" s="1" t="n"/>
      <c r="T23" s="1" t="n"/>
      <c r="U23" s="1" t="n"/>
    </row>
    <row r="24">
      <c r="A24" s="1" t="n"/>
      <c r="B24" s="74">
        <f>Calc!B81</f>
        <v/>
      </c>
      <c r="C24" s="75">
        <f>IF(Calc!F81&gt;0,Calc!F81,"")</f>
        <v/>
      </c>
      <c r="D24" s="75">
        <f>Calc!T81</f>
        <v/>
      </c>
      <c r="E24" s="76">
        <f>Calc!O81</f>
        <v/>
      </c>
      <c r="F24" s="75">
        <f>IF(Calc!F81&gt;0,Calc!G81,"")</f>
        <v/>
      </c>
      <c r="G24" s="77">
        <f>Calc!H81</f>
        <v/>
      </c>
      <c r="H24" s="75">
        <f>IF(Calc!F81&gt;0,Calc!I81,"")</f>
        <v/>
      </c>
      <c r="I24" s="78">
        <f>IF(Calc!F81&gt;0,Calc!J81,"")</f>
        <v/>
      </c>
      <c r="J24" s="1" t="n"/>
      <c r="K24" s="73">
        <f>Lang!$B$79</f>
        <v/>
      </c>
      <c r="L24" s="8" t="n"/>
      <c r="M24" s="8" t="n"/>
      <c r="N24" s="8" t="n"/>
      <c r="O24" s="8" t="n"/>
      <c r="P24" s="8" t="n"/>
      <c r="Q24" s="8" t="n"/>
      <c r="R24" s="8" t="n"/>
      <c r="S24" s="8" t="n"/>
      <c r="T24" s="1" t="n"/>
      <c r="U24" s="1" t="n"/>
    </row>
    <row r="25">
      <c r="A25" s="1" t="n"/>
      <c r="B25" s="81">
        <f>Lang!$B$118</f>
        <v/>
      </c>
      <c r="C25" s="82">
        <f>SUM(C13:C24)</f>
        <v/>
      </c>
      <c r="D25" s="82">
        <f>SUM(D13:D24)</f>
        <v/>
      </c>
      <c r="E25" s="83">
        <f>IF(AND(C25&gt;0,D25&gt;0),C25/D25-1,"")</f>
        <v/>
      </c>
      <c r="F25" s="82">
        <f>SUM(F13:F24)</f>
        <v/>
      </c>
      <c r="G25" s="84">
        <f>IF(C25&gt;0,F25/C25,"")</f>
        <v/>
      </c>
      <c r="H25" s="82">
        <f>SUM(H13:H24)</f>
        <v/>
      </c>
      <c r="I25" s="85">
        <f>SUM(I13:I24)</f>
        <v/>
      </c>
      <c r="J25" s="1" t="n"/>
      <c r="K25" s="86">
        <f>Lang!$B$97</f>
        <v/>
      </c>
      <c r="O25" s="74">
        <f>Dashboard!O59</f>
        <v/>
      </c>
      <c r="R25" s="87">
        <f>Dashboard!R59</f>
        <v/>
      </c>
      <c r="T25" s="1" t="n"/>
      <c r="U25" s="1" t="n"/>
    </row>
    <row r="26">
      <c r="A26" s="1" t="n"/>
      <c r="B26" s="1" t="n"/>
      <c r="C26" s="1" t="n"/>
      <c r="D26" s="1" t="n"/>
      <c r="E26" s="1" t="n"/>
      <c r="F26" s="1" t="n"/>
      <c r="G26" s="1" t="n"/>
      <c r="H26" s="1" t="n"/>
      <c r="I26" s="1" t="n"/>
      <c r="J26" s="1" t="n"/>
      <c r="K26" s="86">
        <f>Lang!$B$99</f>
        <v/>
      </c>
      <c r="O26" s="74">
        <f>Dashboard!O65</f>
        <v/>
      </c>
      <c r="R26" s="88">
        <f>Dashboard!R65</f>
        <v/>
      </c>
      <c r="T26" s="1" t="n"/>
      <c r="U26" s="1" t="n"/>
    </row>
    <row r="27">
      <c r="A27" s="1" t="n"/>
      <c r="B27" s="73">
        <f>Lang!$B$73</f>
        <v/>
      </c>
      <c r="C27" s="8" t="n"/>
      <c r="D27" s="8" t="n"/>
      <c r="E27" s="8" t="n"/>
      <c r="F27" s="8" t="n"/>
      <c r="G27" s="8" t="n"/>
      <c r="H27" s="8" t="n"/>
      <c r="I27" s="8" t="n"/>
      <c r="J27" s="1" t="n"/>
      <c r="K27" s="86">
        <f>Lang!$B$102</f>
        <v/>
      </c>
      <c r="O27" s="74">
        <f>Dashboard!O68</f>
        <v/>
      </c>
      <c r="R27" s="89">
        <f>Dashboard!R68</f>
        <v/>
      </c>
      <c r="T27" s="1" t="n"/>
      <c r="U27" s="1" t="n"/>
    </row>
    <row r="28">
      <c r="A28" s="1" t="n"/>
      <c r="B28" s="1" t="n"/>
      <c r="C28" s="1" t="n"/>
      <c r="D28" s="1" t="n"/>
      <c r="E28" s="1" t="n"/>
      <c r="F28" s="1" t="n"/>
      <c r="G28" s="1" t="n"/>
      <c r="H28" s="1" t="n"/>
      <c r="I28" s="1" t="n"/>
      <c r="J28" s="1" t="n"/>
      <c r="K28" s="86">
        <f>Lang!$B$103</f>
        <v/>
      </c>
      <c r="O28" s="74">
        <f>Dashboard!O71</f>
        <v/>
      </c>
      <c r="R28" s="90">
        <f>Dashboard!R71</f>
        <v/>
      </c>
      <c r="T28" s="1" t="n"/>
      <c r="U28" s="1" t="n"/>
    </row>
    <row r="29">
      <c r="A29" s="1" t="n"/>
      <c r="B29" s="1" t="n"/>
      <c r="C29" s="1" t="n"/>
      <c r="D29" s="1" t="n"/>
      <c r="E29" s="1" t="n"/>
      <c r="F29" s="1" t="n"/>
      <c r="G29" s="1" t="n"/>
      <c r="H29" s="1" t="n"/>
      <c r="I29" s="1" t="n"/>
      <c r="J29" s="1" t="n"/>
      <c r="K29" s="1" t="n"/>
      <c r="L29" s="1" t="n"/>
      <c r="M29" s="1" t="n"/>
      <c r="N29" s="1" t="n"/>
      <c r="O29" s="1" t="n"/>
      <c r="P29" s="1" t="n"/>
      <c r="Q29" s="1" t="n"/>
      <c r="R29" s="1" t="n"/>
      <c r="S29" s="1" t="n"/>
      <c r="T29" s="1" t="n"/>
      <c r="U29" s="1" t="n"/>
    </row>
    <row r="30">
      <c r="A30" s="1" t="n"/>
      <c r="B30" s="1" t="n"/>
      <c r="C30" s="1" t="n"/>
      <c r="D30" s="1" t="n"/>
      <c r="E30" s="1" t="n"/>
      <c r="F30" s="1" t="n"/>
      <c r="G30" s="1" t="n"/>
      <c r="H30" s="1" t="n"/>
      <c r="I30" s="1" t="n"/>
      <c r="J30" s="1" t="n"/>
      <c r="K30" s="73">
        <f>Lang!$B$75</f>
        <v/>
      </c>
      <c r="L30" s="8" t="n"/>
      <c r="M30" s="8" t="n"/>
      <c r="N30" s="8" t="n"/>
      <c r="O30" s="8" t="n"/>
      <c r="P30" s="8" t="n"/>
      <c r="Q30" s="8" t="n"/>
      <c r="R30" s="8" t="n"/>
      <c r="S30" s="8" t="n"/>
      <c r="T30" s="1" t="n"/>
      <c r="U30" s="1" t="n"/>
    </row>
    <row r="31">
      <c r="A31" s="1" t="n"/>
      <c r="B31" s="1" t="n"/>
      <c r="C31" s="1" t="n"/>
      <c r="D31" s="1" t="n"/>
      <c r="E31" s="1" t="n"/>
      <c r="F31" s="1" t="n"/>
      <c r="G31" s="1" t="n"/>
      <c r="H31" s="1" t="n"/>
      <c r="I31" s="1" t="n"/>
      <c r="J31" s="1" t="n"/>
      <c r="K31" s="73">
        <f>Lang!$B$87</f>
        <v/>
      </c>
      <c r="L31" s="8" t="n"/>
      <c r="M31" s="8" t="n"/>
      <c r="N31" s="91">
        <f>COUNTIF(Calc!$T$21:$T$60,1)</f>
        <v/>
      </c>
      <c r="O31" s="92">
        <f>Lang!$B$91</f>
        <v/>
      </c>
      <c r="P31" s="8" t="n"/>
      <c r="Q31" s="8" t="n"/>
      <c r="R31" s="8" t="n"/>
      <c r="S31" s="8" t="n"/>
      <c r="T31" s="1" t="n"/>
      <c r="U31" s="1" t="n"/>
    </row>
    <row r="32">
      <c r="A32" s="1" t="n"/>
      <c r="B32" s="1" t="n"/>
      <c r="C32" s="1" t="n"/>
      <c r="D32" s="1" t="n"/>
      <c r="E32" s="1" t="n"/>
      <c r="F32" s="1" t="n"/>
      <c r="G32" s="1" t="n"/>
      <c r="H32" s="1" t="n"/>
      <c r="I32" s="1" t="n"/>
      <c r="J32" s="1" t="n"/>
      <c r="K32" s="8" t="n"/>
      <c r="L32" s="8" t="n"/>
      <c r="M32" s="8" t="n"/>
      <c r="N32" s="8" t="n"/>
      <c r="O32" s="8" t="n"/>
      <c r="P32" s="8" t="n"/>
      <c r="Q32" s="8" t="n"/>
      <c r="R32" s="8" t="n"/>
      <c r="S32" s="8" t="n"/>
      <c r="T32" s="1" t="n"/>
      <c r="U32" s="1" t="n"/>
    </row>
    <row r="33">
      <c r="A33" s="1" t="n"/>
      <c r="B33" s="1" t="n"/>
      <c r="C33" s="1" t="n"/>
      <c r="D33" s="1" t="n"/>
      <c r="E33" s="1" t="n"/>
      <c r="F33" s="1" t="n"/>
      <c r="G33" s="1" t="n"/>
      <c r="H33" s="1" t="n"/>
      <c r="I33" s="1" t="n"/>
      <c r="J33" s="1" t="n"/>
      <c r="K33" s="93">
        <f>Lang!$B$88</f>
        <v/>
      </c>
      <c r="L33" s="8" t="n"/>
      <c r="M33" s="8" t="n"/>
      <c r="N33" s="94">
        <f>COUNTIF(Calc!$T$21:$T$60,2)</f>
        <v/>
      </c>
      <c r="O33" s="92">
        <f>Lang!$B$92</f>
        <v/>
      </c>
      <c r="P33" s="8" t="n"/>
      <c r="Q33" s="8" t="n"/>
      <c r="R33" s="8" t="n"/>
      <c r="S33" s="8" t="n"/>
      <c r="T33" s="1" t="n"/>
      <c r="U33" s="1" t="n"/>
    </row>
    <row r="34">
      <c r="A34" s="1" t="n"/>
      <c r="B34" s="1" t="n"/>
      <c r="C34" s="1" t="n"/>
      <c r="D34" s="1" t="n"/>
      <c r="E34" s="1" t="n"/>
      <c r="F34" s="1" t="n"/>
      <c r="G34" s="1" t="n"/>
      <c r="H34" s="1" t="n"/>
      <c r="I34" s="1" t="n"/>
      <c r="J34" s="1" t="n"/>
      <c r="K34" s="8" t="n"/>
      <c r="L34" s="8" t="n"/>
      <c r="M34" s="8" t="n"/>
      <c r="N34" s="8" t="n"/>
      <c r="O34" s="8" t="n"/>
      <c r="P34" s="8" t="n"/>
      <c r="Q34" s="8" t="n"/>
      <c r="R34" s="8" t="n"/>
      <c r="S34" s="8" t="n"/>
      <c r="T34" s="1" t="n"/>
      <c r="U34" s="1" t="n"/>
    </row>
    <row r="35">
      <c r="A35" s="1" t="n"/>
      <c r="B35" s="1" t="n"/>
      <c r="C35" s="1" t="n"/>
      <c r="D35" s="1" t="n"/>
      <c r="E35" s="1" t="n"/>
      <c r="F35" s="1" t="n"/>
      <c r="G35" s="1" t="n"/>
      <c r="H35" s="1" t="n"/>
      <c r="I35" s="1" t="n"/>
      <c r="J35" s="1" t="n"/>
      <c r="K35" s="95">
        <f>Lang!$B$89</f>
        <v/>
      </c>
      <c r="L35" s="8" t="n"/>
      <c r="M35" s="8" t="n"/>
      <c r="N35" s="96">
        <f>COUNTIF(Calc!$T$21:$T$60,3)</f>
        <v/>
      </c>
      <c r="O35" s="92">
        <f>Lang!$B$93</f>
        <v/>
      </c>
      <c r="P35" s="8" t="n"/>
      <c r="Q35" s="8" t="n"/>
      <c r="R35" s="8" t="n"/>
      <c r="S35" s="8" t="n"/>
      <c r="T35" s="1" t="n"/>
      <c r="U35" s="1" t="n"/>
    </row>
    <row r="36">
      <c r="A36" s="1" t="n"/>
      <c r="B36" s="1" t="n"/>
      <c r="C36" s="1" t="n"/>
      <c r="D36" s="1" t="n"/>
      <c r="E36" s="1" t="n"/>
      <c r="F36" s="1" t="n"/>
      <c r="G36" s="1" t="n"/>
      <c r="H36" s="1" t="n"/>
      <c r="I36" s="1" t="n"/>
      <c r="J36" s="1" t="n"/>
      <c r="K36" s="8" t="n"/>
      <c r="L36" s="8" t="n"/>
      <c r="M36" s="8" t="n"/>
      <c r="N36" s="8" t="n"/>
      <c r="O36" s="8" t="n"/>
      <c r="P36" s="8" t="n"/>
      <c r="Q36" s="8" t="n"/>
      <c r="R36" s="8" t="n"/>
      <c r="S36" s="8" t="n"/>
      <c r="T36" s="1" t="n"/>
      <c r="U36" s="1" t="n"/>
    </row>
    <row r="37">
      <c r="A37" s="1" t="n"/>
      <c r="B37" s="1" t="n"/>
      <c r="C37" s="1" t="n"/>
      <c r="D37" s="1" t="n"/>
      <c r="E37" s="1" t="n"/>
      <c r="F37" s="1" t="n"/>
      <c r="G37" s="1" t="n"/>
      <c r="H37" s="1" t="n"/>
      <c r="I37" s="1" t="n"/>
      <c r="J37" s="1" t="n"/>
      <c r="K37" s="97">
        <f>Lang!$B$90</f>
        <v/>
      </c>
      <c r="L37" s="8" t="n"/>
      <c r="M37" s="8" t="n"/>
      <c r="N37" s="98">
        <f>COUNTIF(Calc!$T$21:$T$60,4)</f>
        <v/>
      </c>
      <c r="O37" s="92">
        <f>Lang!$B$94</f>
        <v/>
      </c>
      <c r="P37" s="8" t="n"/>
      <c r="Q37" s="8" t="n"/>
      <c r="R37" s="8" t="n"/>
      <c r="S37" s="8" t="n"/>
      <c r="T37" s="1" t="n"/>
      <c r="U37" s="1" t="n"/>
    </row>
    <row r="38">
      <c r="A38" s="1" t="n"/>
      <c r="B38" s="1" t="n"/>
      <c r="C38" s="1" t="n"/>
      <c r="D38" s="1" t="n"/>
      <c r="E38" s="1" t="n"/>
      <c r="F38" s="1" t="n"/>
      <c r="G38" s="1" t="n"/>
      <c r="H38" s="1" t="n"/>
      <c r="I38" s="1" t="n"/>
      <c r="J38" s="1" t="n"/>
      <c r="K38" s="8" t="n"/>
      <c r="L38" s="8" t="n"/>
      <c r="M38" s="8" t="n"/>
      <c r="N38" s="8" t="n"/>
      <c r="O38" s="8" t="n"/>
      <c r="P38" s="8" t="n"/>
      <c r="Q38" s="8" t="n"/>
      <c r="R38" s="8" t="n"/>
      <c r="S38" s="8" t="n"/>
      <c r="T38" s="1" t="n"/>
      <c r="U38" s="1" t="n"/>
    </row>
    <row r="39">
      <c r="A39" s="1" t="n"/>
      <c r="B39" s="1" t="n"/>
      <c r="C39" s="1" t="n"/>
      <c r="D39" s="1" t="n"/>
      <c r="E39" s="1" t="n"/>
      <c r="F39" s="1" t="n"/>
      <c r="G39" s="1" t="n"/>
      <c r="H39" s="1" t="n"/>
      <c r="I39" s="1" t="n"/>
      <c r="J39" s="1" t="n"/>
      <c r="K39" s="1" t="n"/>
      <c r="L39" s="1" t="n"/>
      <c r="M39" s="1" t="n"/>
      <c r="N39" s="1" t="n"/>
      <c r="O39" s="1" t="n"/>
      <c r="P39" s="1" t="n"/>
      <c r="Q39" s="1" t="n"/>
      <c r="R39" s="1" t="n"/>
      <c r="S39" s="1" t="n"/>
      <c r="T39" s="1" t="n"/>
      <c r="U39" s="1" t="n"/>
    </row>
    <row r="40">
      <c r="A40" s="1" t="n"/>
      <c r="B40" s="1" t="n"/>
      <c r="C40" s="1" t="n"/>
      <c r="D40" s="1" t="n"/>
      <c r="E40" s="1" t="n"/>
      <c r="F40" s="1" t="n"/>
      <c r="G40" s="1" t="n"/>
      <c r="H40" s="1" t="n"/>
      <c r="I40" s="1" t="n"/>
      <c r="J40" s="1" t="n"/>
      <c r="K40" s="1" t="n"/>
      <c r="L40" s="1" t="n"/>
      <c r="M40" s="1" t="n"/>
      <c r="N40" s="1" t="n"/>
      <c r="O40" s="1" t="n"/>
      <c r="P40" s="1" t="n"/>
      <c r="Q40" s="1" t="n"/>
      <c r="R40" s="1" t="n"/>
      <c r="S40" s="1" t="n"/>
      <c r="T40" s="1" t="n"/>
      <c r="U40" s="1" t="n"/>
    </row>
    <row r="41">
      <c r="A41" s="1" t="n"/>
      <c r="B41" s="1" t="n"/>
      <c r="C41" s="1" t="n"/>
      <c r="D41" s="1" t="n"/>
      <c r="E41" s="1" t="n"/>
      <c r="F41" s="1" t="n"/>
      <c r="G41" s="1" t="n"/>
      <c r="H41" s="1" t="n"/>
      <c r="I41" s="1" t="n"/>
      <c r="J41" s="1" t="n"/>
      <c r="K41" s="1" t="n"/>
      <c r="L41" s="1" t="n"/>
      <c r="M41" s="1" t="n"/>
      <c r="N41" s="1" t="n"/>
      <c r="O41" s="1" t="n"/>
      <c r="P41" s="1" t="n"/>
      <c r="Q41" s="1" t="n"/>
      <c r="R41" s="1" t="n"/>
      <c r="S41" s="1" t="n"/>
      <c r="T41" s="1" t="n"/>
      <c r="U41" s="1" t="n"/>
    </row>
    <row r="42">
      <c r="A42" s="1" t="n"/>
      <c r="B42" s="1" t="n"/>
      <c r="C42" s="1" t="n"/>
      <c r="D42" s="1" t="n"/>
      <c r="E42" s="1" t="n"/>
      <c r="F42" s="1" t="n"/>
      <c r="G42" s="1" t="n"/>
      <c r="H42" s="1" t="n"/>
      <c r="I42" s="1" t="n"/>
      <c r="J42" s="1" t="n"/>
      <c r="K42" s="1" t="n"/>
      <c r="L42" s="1" t="n"/>
      <c r="M42" s="1" t="n"/>
      <c r="N42" s="1" t="n"/>
      <c r="O42" s="1" t="n"/>
      <c r="P42" s="1" t="n"/>
      <c r="Q42" s="1" t="n"/>
      <c r="R42" s="1" t="n"/>
      <c r="S42" s="1" t="n"/>
      <c r="T42" s="1" t="n"/>
      <c r="U42" s="1" t="n"/>
    </row>
    <row r="43">
      <c r="A43" s="1" t="n"/>
      <c r="B43" s="50">
        <f>Lang!$B$119</f>
        <v/>
      </c>
      <c r="T43" s="1" t="n"/>
      <c r="U43" s="1" t="n"/>
    </row>
    <row r="44">
      <c r="A44" s="1" t="n"/>
      <c r="B44" s="99">
        <f>Lang!$B$6</f>
        <v/>
      </c>
      <c r="T44" s="1" t="n"/>
      <c r="U44" s="1" t="n"/>
    </row>
    <row r="45">
      <c r="A45" s="1" t="n"/>
      <c r="B45" s="1" t="n"/>
      <c r="C45" s="1" t="n"/>
      <c r="D45" s="1" t="n"/>
      <c r="E45" s="1" t="n"/>
      <c r="F45" s="1" t="n"/>
      <c r="G45" s="1" t="n"/>
      <c r="H45" s="1" t="n"/>
      <c r="I45" s="1" t="n"/>
      <c r="J45" s="1" t="n"/>
      <c r="K45" s="1" t="n"/>
      <c r="L45" s="1" t="n"/>
      <c r="M45" s="1" t="n"/>
      <c r="N45" s="1" t="n"/>
      <c r="O45" s="1" t="n"/>
      <c r="P45" s="1" t="n"/>
      <c r="Q45" s="1" t="n"/>
      <c r="R45" s="1" t="n"/>
      <c r="S45" s="1" t="n"/>
      <c r="T45" s="1" t="n"/>
      <c r="U45" s="1" t="n"/>
    </row>
    <row r="46">
      <c r="A46" s="1" t="n"/>
      <c r="B46" s="1" t="n"/>
      <c r="C46" s="1" t="n"/>
      <c r="D46" s="1" t="n"/>
      <c r="E46" s="1" t="n"/>
      <c r="F46" s="1" t="n"/>
      <c r="G46" s="1" t="n"/>
      <c r="H46" s="1" t="n"/>
      <c r="I46" s="1" t="n"/>
      <c r="J46" s="1" t="n"/>
      <c r="K46" s="1" t="n"/>
      <c r="L46" s="1" t="n"/>
      <c r="M46" s="1" t="n"/>
      <c r="N46" s="1" t="n"/>
      <c r="O46" s="1" t="n"/>
      <c r="P46" s="1" t="n"/>
      <c r="Q46" s="1" t="n"/>
      <c r="R46" s="1" t="n"/>
      <c r="S46" s="1" t="n"/>
      <c r="T46" s="1" t="n"/>
      <c r="U46" s="1" t="n"/>
    </row>
    <row r="47">
      <c r="A47" s="1" t="n"/>
      <c r="B47" s="1" t="n"/>
      <c r="C47" s="1" t="n"/>
      <c r="D47" s="1" t="n"/>
      <c r="E47" s="1" t="n"/>
      <c r="F47" s="1" t="n"/>
      <c r="G47" s="1" t="n"/>
      <c r="H47" s="1" t="n"/>
      <c r="I47" s="1" t="n"/>
      <c r="J47" s="1" t="n"/>
      <c r="K47" s="1" t="n"/>
      <c r="L47" s="1" t="n"/>
      <c r="M47" s="1" t="n"/>
      <c r="N47" s="1" t="n"/>
      <c r="O47" s="1" t="n"/>
      <c r="P47" s="1" t="n"/>
      <c r="Q47" s="1" t="n"/>
      <c r="R47" s="1" t="n"/>
      <c r="S47" s="1" t="n"/>
      <c r="T47" s="1" t="n"/>
      <c r="U47" s="1" t="n"/>
    </row>
    <row r="48">
      <c r="A48" s="1" t="n"/>
      <c r="B48" s="1" t="n"/>
      <c r="C48" s="1" t="n"/>
      <c r="D48" s="1" t="n"/>
      <c r="E48" s="1" t="n"/>
      <c r="F48" s="1" t="n"/>
      <c r="G48" s="1" t="n"/>
      <c r="H48" s="1" t="n"/>
      <c r="I48" s="1" t="n"/>
      <c r="J48" s="1" t="n"/>
      <c r="K48" s="1" t="n"/>
      <c r="L48" s="1" t="n"/>
      <c r="M48" s="1" t="n"/>
      <c r="N48" s="1" t="n"/>
      <c r="O48" s="1" t="n"/>
      <c r="P48" s="1" t="n"/>
      <c r="Q48" s="1" t="n"/>
      <c r="R48" s="1" t="n"/>
      <c r="S48" s="1" t="n"/>
      <c r="T48" s="1" t="n"/>
      <c r="U48" s="1" t="n"/>
    </row>
    <row r="49">
      <c r="A49" s="1" t="n"/>
      <c r="B49" s="1" t="n"/>
      <c r="C49" s="1" t="n"/>
      <c r="D49" s="1" t="n"/>
      <c r="E49" s="1" t="n"/>
      <c r="F49" s="1" t="n"/>
      <c r="G49" s="1" t="n"/>
      <c r="H49" s="1" t="n"/>
      <c r="I49" s="1" t="n"/>
      <c r="J49" s="1" t="n"/>
      <c r="K49" s="1" t="n"/>
      <c r="L49" s="1" t="n"/>
      <c r="M49" s="1" t="n"/>
      <c r="N49" s="1" t="n"/>
      <c r="O49" s="1" t="n"/>
      <c r="P49" s="1" t="n"/>
      <c r="Q49" s="1" t="n"/>
      <c r="R49" s="1" t="n"/>
      <c r="S49" s="1" t="n"/>
      <c r="T49" s="1" t="n"/>
      <c r="U49" s="1" t="n"/>
    </row>
    <row r="50">
      <c r="A50" s="1" t="n"/>
      <c r="B50" s="1" t="n"/>
      <c r="C50" s="1" t="n"/>
      <c r="D50" s="1" t="n"/>
      <c r="E50" s="1" t="n"/>
      <c r="F50" s="1" t="n"/>
      <c r="G50" s="1" t="n"/>
      <c r="H50" s="1" t="n"/>
      <c r="I50" s="1" t="n"/>
      <c r="J50" s="1" t="n"/>
      <c r="K50" s="1" t="n"/>
      <c r="L50" s="1" t="n"/>
      <c r="M50" s="1" t="n"/>
      <c r="N50" s="1" t="n"/>
      <c r="O50" s="1" t="n"/>
      <c r="P50" s="1" t="n"/>
      <c r="Q50" s="1" t="n"/>
      <c r="R50" s="1" t="n"/>
      <c r="S50" s="1" t="n"/>
      <c r="T50" s="1" t="n"/>
      <c r="U50" s="1" t="n"/>
    </row>
  </sheetData>
  <sheetProtection selectLockedCells="0" selectUnlockedCells="0" sheet="1" objects="0" insertRows="1" insertHyperlinks="1" autoFilter="1" scenarios="0" formatColumns="0" deleteColumns="1" insertColumns="1" pivotTables="1" deleteRows="1" formatCells="1" formatRows="0" sort="1" password="E778"/>
  <mergeCells count="91">
    <mergeCell ref="N20:O20"/>
    <mergeCell ref="R28:S28"/>
    <mergeCell ref="N22:O22"/>
    <mergeCell ref="N12:O12"/>
    <mergeCell ref="N9:P9"/>
    <mergeCell ref="K17:M17"/>
    <mergeCell ref="N14:O14"/>
    <mergeCell ref="R12:S12"/>
    <mergeCell ref="J4:K4"/>
    <mergeCell ref="L4:M4"/>
    <mergeCell ref="K10:M10"/>
    <mergeCell ref="K26:N26"/>
    <mergeCell ref="O37:S38"/>
    <mergeCell ref="D4:E4"/>
    <mergeCell ref="K16:M16"/>
    <mergeCell ref="K30:S30"/>
    <mergeCell ref="N15:O15"/>
    <mergeCell ref="K9:M9"/>
    <mergeCell ref="R18:S18"/>
    <mergeCell ref="K20:M20"/>
    <mergeCell ref="K22:M22"/>
    <mergeCell ref="N16:O16"/>
    <mergeCell ref="K31:M31"/>
    <mergeCell ref="F6:G6"/>
    <mergeCell ref="R19:S19"/>
    <mergeCell ref="K12:M12"/>
    <mergeCell ref="M6:O6"/>
    <mergeCell ref="J7:L7"/>
    <mergeCell ref="B10:D10"/>
    <mergeCell ref="R16:S16"/>
    <mergeCell ref="R25:S25"/>
    <mergeCell ref="N10:P10"/>
    <mergeCell ref="E2:S2"/>
    <mergeCell ref="K14:M14"/>
    <mergeCell ref="B9:D9"/>
    <mergeCell ref="K18:M18"/>
    <mergeCell ref="N13:O13"/>
    <mergeCell ref="K33:M33"/>
    <mergeCell ref="K35:M35"/>
    <mergeCell ref="R14:S14"/>
    <mergeCell ref="K27:N27"/>
    <mergeCell ref="B43:S43"/>
    <mergeCell ref="N4:O4"/>
    <mergeCell ref="F4:G4"/>
    <mergeCell ref="P4:Q4"/>
    <mergeCell ref="J6:L6"/>
    <mergeCell ref="E10:G10"/>
    <mergeCell ref="Q10:S10"/>
    <mergeCell ref="B6:E6"/>
    <mergeCell ref="E9:G9"/>
    <mergeCell ref="O31:S32"/>
    <mergeCell ref="O25:Q25"/>
    <mergeCell ref="B27:I27"/>
    <mergeCell ref="F7:G7"/>
    <mergeCell ref="K28:N28"/>
    <mergeCell ref="B44:S44"/>
    <mergeCell ref="O27:Q27"/>
    <mergeCell ref="K25:N25"/>
    <mergeCell ref="B7:E7"/>
    <mergeCell ref="N18:O18"/>
    <mergeCell ref="R27:S27"/>
    <mergeCell ref="N17:O17"/>
    <mergeCell ref="R20:S20"/>
    <mergeCell ref="K13:M13"/>
    <mergeCell ref="N19:O19"/>
    <mergeCell ref="R17:S17"/>
    <mergeCell ref="R22:S22"/>
    <mergeCell ref="E3:S3"/>
    <mergeCell ref="K15:M15"/>
    <mergeCell ref="H10:J10"/>
    <mergeCell ref="K21:M21"/>
    <mergeCell ref="H9:J9"/>
    <mergeCell ref="B4:C4"/>
    <mergeCell ref="O26:Q26"/>
    <mergeCell ref="M7:O7"/>
    <mergeCell ref="H4:I4"/>
    <mergeCell ref="R13:S13"/>
    <mergeCell ref="N21:O21"/>
    <mergeCell ref="H6:I6"/>
    <mergeCell ref="R15:S15"/>
    <mergeCell ref="Q9:S9"/>
    <mergeCell ref="R21:S21"/>
    <mergeCell ref="R26:S26"/>
    <mergeCell ref="K19:M19"/>
    <mergeCell ref="H7:I7"/>
    <mergeCell ref="K37:M37"/>
    <mergeCell ref="O28:Q28"/>
    <mergeCell ref="K24:S24"/>
    <mergeCell ref="B2:C3"/>
    <mergeCell ref="O33:S34"/>
    <mergeCell ref="O35:S36"/>
  </mergeCells>
  <conditionalFormatting sqref="E10">
    <cfRule type="expression" priority="1" dxfId="0">
      <formula>AND(ISNUMBER(E10),E10&gt;Settings!$D$10)</formula>
    </cfRule>
  </conditionalFormatting>
  <conditionalFormatting sqref="E13:E25">
    <cfRule type="expression" priority="2" dxfId="2">
      <formula>AND(ISNUMBER(E13),E13&lt;0)</formula>
    </cfRule>
  </conditionalFormatting>
  <conditionalFormatting sqref="G13:G25">
    <cfRule type="expression" priority="3" dxfId="0">
      <formula>AND(ISNUMBER(G13),G13&gt;Settings!$D$10)</formula>
    </cfRule>
  </conditionalFormatting>
  <printOptions horizontalCentered="1"/>
  <pageMargins left="0.3" right="0.3" top="0.4" bottom="0.4" header="0.5" footer="0.5"/>
  <pageSetup orientation="landscape" paperSize="9" fitToHeight="1" fitToWidth="1"/>
  <drawing xmlns:r="http://schemas.openxmlformats.org/officeDocument/2006/relationships" r:id="rId1"/>
</worksheet>
</file>

<file path=xl/worksheets/sheet4.xml><?xml version="1.0" encoding="utf-8"?>
<worksheet xmlns="http://schemas.openxmlformats.org/spreadsheetml/2006/main">
  <sheetPr>
    <tabColor rgb="00F5C451"/>
    <outlinePr summaryBelow="1" summaryRight="1"/>
    <pageSetUpPr fitToPage="1"/>
  </sheetPr>
  <dimension ref="A1:O49"/>
  <sheetViews>
    <sheetView showGridLines="0" zoomScale="90" workbookViewId="0">
      <pane xSplit="2" ySplit="7" topLeftCell="C8" activePane="bottomRight" state="frozen"/>
      <selection pane="topRight"/>
      <selection pane="bottomLeft"/>
      <selection pane="bottomRight" activeCell="A1" sqref="A1"/>
    </sheetView>
  </sheetViews>
  <sheetFormatPr baseColWidth="8" defaultRowHeight="15"/>
  <cols>
    <col width="2.5" customWidth="1" min="1" max="1"/>
    <col width="24" customWidth="1" min="2" max="2"/>
    <col width="13" customWidth="1" min="3" max="3"/>
    <col width="11" customWidth="1" min="4" max="4"/>
    <col width="12" customWidth="1" min="5" max="5"/>
    <col width="10" customWidth="1" min="6" max="6"/>
    <col width="13" customWidth="1" min="7" max="7"/>
    <col width="11" customWidth="1" min="8" max="8"/>
    <col width="12" customWidth="1" min="9" max="9"/>
    <col width="12" customWidth="1" min="10" max="10"/>
    <col width="10" customWidth="1" min="11" max="11"/>
    <col width="13" customWidth="1" min="12" max="12"/>
    <col width="64" customWidth="1" min="13" max="13"/>
    <col hidden="1" width="13" customWidth="1" min="14" max="14"/>
    <col hidden="1" width="13" customWidth="1" min="15" max="15"/>
  </cols>
  <sheetData>
    <row r="1">
      <c r="A1" s="1" t="n"/>
      <c r="B1" s="100">
        <f>"KEYONE  /  "&amp;Lang!$B$120</f>
        <v/>
      </c>
      <c r="O1" s="101">
        <f>Settings!$D$10</f>
        <v/>
      </c>
    </row>
    <row r="2">
      <c r="A2" s="1" t="n"/>
    </row>
    <row r="3" ht="18" customHeight="1">
      <c r="A3" s="1" t="n"/>
      <c r="B3" s="102">
        <f>Lang!$B$121</f>
        <v/>
      </c>
    </row>
    <row r="4" ht="18" customHeight="1">
      <c r="A4" s="1" t="n"/>
    </row>
    <row r="5" ht="24" customHeight="1">
      <c r="A5" s="1" t="n"/>
      <c r="B5" s="7">
        <f>HYPERLINK("#'START'!A1",Lang!$B$2)</f>
        <v/>
      </c>
      <c r="C5" s="7">
        <f>HYPERLINK("#'Dashboard'!A1",Lang!$B$3)</f>
        <v/>
      </c>
      <c r="D5" s="7">
        <f>HYPERLINK("#'Report'!A1",Lang!$B$4)</f>
        <v/>
      </c>
      <c r="E5" s="7">
        <f>HYPERLINK("#'Recipes'!A1",Lang!$B$11)</f>
        <v/>
      </c>
      <c r="F5" s="7">
        <f>HYPERLINK("#'Ingredients'!A1",Lang!$B$12)</f>
        <v/>
      </c>
      <c r="G5" s="7">
        <f>HYPERLINK("#'Sales'!A1",Lang!$B$13)</f>
        <v/>
      </c>
      <c r="H5" s="7">
        <f>HYPERLINK("#'Settings'!A1",Lang!$B$5)</f>
        <v/>
      </c>
      <c r="I5" s="1" t="n"/>
      <c r="J5" s="1" t="n"/>
      <c r="K5" s="1" t="n"/>
      <c r="L5" s="1" t="n"/>
      <c r="M5" s="1" t="n"/>
    </row>
    <row r="6">
      <c r="A6" s="1" t="n"/>
      <c r="B6" s="1" t="n"/>
      <c r="C6" s="1" t="n"/>
      <c r="D6" s="1" t="n"/>
      <c r="E6" s="1" t="n"/>
      <c r="F6" s="1" t="n"/>
      <c r="G6" s="1" t="n"/>
      <c r="H6" s="80">
        <f>Dashboard!B7&amp;"  •  "&amp;Dashboard!K7&amp;"  •  "&amp;Dashboard!H7</f>
        <v/>
      </c>
    </row>
    <row r="7" ht="32" customHeight="1">
      <c r="B7" s="103">
        <f>Lang!$B$122</f>
        <v/>
      </c>
      <c r="C7" s="103">
        <f>Lang!$B$123</f>
        <v/>
      </c>
      <c r="D7" s="103">
        <f>Lang!$B$124</f>
        <v/>
      </c>
      <c r="E7" s="104">
        <f>Lang!$B$125</f>
        <v/>
      </c>
      <c r="F7" s="104">
        <f>Lang!$B$126</f>
        <v/>
      </c>
      <c r="G7" s="104">
        <f>Lang!$B$127</f>
        <v/>
      </c>
      <c r="H7" s="104">
        <f>Lang!$B$128</f>
        <v/>
      </c>
      <c r="I7" s="104">
        <f>Lang!$B$129</f>
        <v/>
      </c>
      <c r="J7" s="104">
        <f>Lang!$B$130</f>
        <v/>
      </c>
      <c r="K7" s="104">
        <f>Lang!$B$131</f>
        <v/>
      </c>
      <c r="L7" s="104">
        <f>Lang!$B$132</f>
        <v/>
      </c>
      <c r="M7" s="104">
        <f>Lang!$B$133</f>
        <v/>
      </c>
    </row>
    <row r="8" ht="17" customHeight="1">
      <c r="B8" s="105" t="inlineStr">
        <is>
          <t>Bruschetta</t>
        </is>
      </c>
      <c r="C8" s="106" t="inlineStr">
        <is>
          <t>Starters</t>
        </is>
      </c>
      <c r="D8" s="107" t="n">
        <v>6.9</v>
      </c>
      <c r="E8" s="108">
        <f>IF(B8="","",SUMIF(rDish,B8,rCost))</f>
        <v/>
      </c>
      <c r="F8" s="109">
        <f>IF(OR(B8="",N(D8)=0),"",E8/D8)</f>
        <v/>
      </c>
      <c r="G8" s="110">
        <f>IF(B8="","",N(D8)-N(E8))</f>
        <v/>
      </c>
      <c r="H8" s="111">
        <f>IF(B8="","",Calc!G21)</f>
        <v/>
      </c>
      <c r="I8" s="112">
        <f>IF(B8="","",Calc!I21)</f>
        <v/>
      </c>
      <c r="J8" s="112">
        <f>IF(B8="","",Calc!K21)</f>
        <v/>
      </c>
      <c r="K8" s="109">
        <f>IF(B8="","",Calc!W21)</f>
        <v/>
      </c>
      <c r="L8" s="113">
        <f>IF(B8="","",Calc!U21)</f>
        <v/>
      </c>
      <c r="M8" s="114">
        <f>IF(B8="","",Calc!V21)</f>
        <v/>
      </c>
      <c r="N8" s="115">
        <f>IF(B8="","",Calc!T21)</f>
        <v/>
      </c>
    </row>
    <row r="9" ht="17" customHeight="1">
      <c r="B9" s="105" t="inlineStr">
        <is>
          <t>Caesar Salad</t>
        </is>
      </c>
      <c r="C9" s="106" t="inlineStr">
        <is>
          <t>Starters</t>
        </is>
      </c>
      <c r="D9" s="107" t="n">
        <v>10.9</v>
      </c>
      <c r="E9" s="108">
        <f>IF(B9="","",SUMIF(rDish,B9,rCost))</f>
        <v/>
      </c>
      <c r="F9" s="109">
        <f>IF(OR(B9="",N(D9)=0),"",E9/D9)</f>
        <v/>
      </c>
      <c r="G9" s="110">
        <f>IF(B9="","",N(D9)-N(E9))</f>
        <v/>
      </c>
      <c r="H9" s="111">
        <f>IF(B9="","",Calc!G22)</f>
        <v/>
      </c>
      <c r="I9" s="112">
        <f>IF(B9="","",Calc!I22)</f>
        <v/>
      </c>
      <c r="J9" s="112">
        <f>IF(B9="","",Calc!K22)</f>
        <v/>
      </c>
      <c r="K9" s="109">
        <f>IF(B9="","",Calc!W22)</f>
        <v/>
      </c>
      <c r="L9" s="113">
        <f>IF(B9="","",Calc!U22)</f>
        <v/>
      </c>
      <c r="M9" s="114">
        <f>IF(B9="","",Calc!V22)</f>
        <v/>
      </c>
      <c r="N9" s="115">
        <f>IF(B9="","",Calc!T22)</f>
        <v/>
      </c>
    </row>
    <row r="10" ht="17" customHeight="1">
      <c r="B10" s="105" t="inlineStr">
        <is>
          <t>Tomato Soup</t>
        </is>
      </c>
      <c r="C10" s="106" t="inlineStr">
        <is>
          <t>Starters</t>
        </is>
      </c>
      <c r="D10" s="107" t="n">
        <v>6.5</v>
      </c>
      <c r="E10" s="108">
        <f>IF(B10="","",SUMIF(rDish,B10,rCost))</f>
        <v/>
      </c>
      <c r="F10" s="109">
        <f>IF(OR(B10="",N(D10)=0),"",E10/D10)</f>
        <v/>
      </c>
      <c r="G10" s="110">
        <f>IF(B10="","",N(D10)-N(E10))</f>
        <v/>
      </c>
      <c r="H10" s="111">
        <f>IF(B10="","",Calc!G23)</f>
        <v/>
      </c>
      <c r="I10" s="112">
        <f>IF(B10="","",Calc!I23)</f>
        <v/>
      </c>
      <c r="J10" s="112">
        <f>IF(B10="","",Calc!K23)</f>
        <v/>
      </c>
      <c r="K10" s="109">
        <f>IF(B10="","",Calc!W23)</f>
        <v/>
      </c>
      <c r="L10" s="113">
        <f>IF(B10="","",Calc!U23)</f>
        <v/>
      </c>
      <c r="M10" s="114">
        <f>IF(B10="","",Calc!V23)</f>
        <v/>
      </c>
      <c r="N10" s="115">
        <f>IF(B10="","",Calc!T23)</f>
        <v/>
      </c>
    </row>
    <row r="11" ht="17" customHeight="1">
      <c r="B11" s="105" t="inlineStr">
        <is>
          <t>Spaghetti Carbonara</t>
        </is>
      </c>
      <c r="C11" s="106" t="inlineStr">
        <is>
          <t>Mains</t>
        </is>
      </c>
      <c r="D11" s="107" t="n">
        <v>13.9</v>
      </c>
      <c r="E11" s="108">
        <f>IF(B11="","",SUMIF(rDish,B11,rCost))</f>
        <v/>
      </c>
      <c r="F11" s="109">
        <f>IF(OR(B11="",N(D11)=0),"",E11/D11)</f>
        <v/>
      </c>
      <c r="G11" s="110">
        <f>IF(B11="","",N(D11)-N(E11))</f>
        <v/>
      </c>
      <c r="H11" s="111">
        <f>IF(B11="","",Calc!G24)</f>
        <v/>
      </c>
      <c r="I11" s="112">
        <f>IF(B11="","",Calc!I24)</f>
        <v/>
      </c>
      <c r="J11" s="112">
        <f>IF(B11="","",Calc!K24)</f>
        <v/>
      </c>
      <c r="K11" s="109">
        <f>IF(B11="","",Calc!W24)</f>
        <v/>
      </c>
      <c r="L11" s="113">
        <f>IF(B11="","",Calc!U24)</f>
        <v/>
      </c>
      <c r="M11" s="114">
        <f>IF(B11="","",Calc!V24)</f>
        <v/>
      </c>
      <c r="N11" s="115">
        <f>IF(B11="","",Calc!T24)</f>
        <v/>
      </c>
    </row>
    <row r="12" ht="17" customHeight="1">
      <c r="B12" s="105" t="inlineStr">
        <is>
          <t>Pizza Margherita</t>
        </is>
      </c>
      <c r="C12" s="106" t="inlineStr">
        <is>
          <t>Mains</t>
        </is>
      </c>
      <c r="D12" s="107" t="n">
        <v>10.9</v>
      </c>
      <c r="E12" s="108">
        <f>IF(B12="","",SUMIF(rDish,B12,rCost))</f>
        <v/>
      </c>
      <c r="F12" s="109">
        <f>IF(OR(B12="",N(D12)=0),"",E12/D12)</f>
        <v/>
      </c>
      <c r="G12" s="110">
        <f>IF(B12="","",N(D12)-N(E12))</f>
        <v/>
      </c>
      <c r="H12" s="111">
        <f>IF(B12="","",Calc!G25)</f>
        <v/>
      </c>
      <c r="I12" s="112">
        <f>IF(B12="","",Calc!I25)</f>
        <v/>
      </c>
      <c r="J12" s="112">
        <f>IF(B12="","",Calc!K25)</f>
        <v/>
      </c>
      <c r="K12" s="109">
        <f>IF(B12="","",Calc!W25)</f>
        <v/>
      </c>
      <c r="L12" s="113">
        <f>IF(B12="","",Calc!U25)</f>
        <v/>
      </c>
      <c r="M12" s="114">
        <f>IF(B12="","",Calc!V25)</f>
        <v/>
      </c>
      <c r="N12" s="115">
        <f>IF(B12="","",Calc!T25)</f>
        <v/>
      </c>
    </row>
    <row r="13" ht="17" customHeight="1">
      <c r="B13" s="105" t="inlineStr">
        <is>
          <t>Wiener Schnitzel</t>
        </is>
      </c>
      <c r="C13" s="106" t="inlineStr">
        <is>
          <t>Mains</t>
        </is>
      </c>
      <c r="D13" s="107" t="n">
        <v>21.9</v>
      </c>
      <c r="E13" s="108">
        <f>IF(B13="","",SUMIF(rDish,B13,rCost))</f>
        <v/>
      </c>
      <c r="F13" s="109">
        <f>IF(OR(B13="",N(D13)=0),"",E13/D13)</f>
        <v/>
      </c>
      <c r="G13" s="110">
        <f>IF(B13="","",N(D13)-N(E13))</f>
        <v/>
      </c>
      <c r="H13" s="111">
        <f>IF(B13="","",Calc!G26)</f>
        <v/>
      </c>
      <c r="I13" s="112">
        <f>IF(B13="","",Calc!I26)</f>
        <v/>
      </c>
      <c r="J13" s="112">
        <f>IF(B13="","",Calc!K26)</f>
        <v/>
      </c>
      <c r="K13" s="109">
        <f>IF(B13="","",Calc!W26)</f>
        <v/>
      </c>
      <c r="L13" s="113">
        <f>IF(B13="","",Calc!U26)</f>
        <v/>
      </c>
      <c r="M13" s="114">
        <f>IF(B13="","",Calc!V26)</f>
        <v/>
      </c>
      <c r="N13" s="115">
        <f>IF(B13="","",Calc!T26)</f>
        <v/>
      </c>
    </row>
    <row r="14" ht="17" customHeight="1">
      <c r="B14" s="105" t="inlineStr">
        <is>
          <t>Salmon Fillet</t>
        </is>
      </c>
      <c r="C14" s="106" t="inlineStr">
        <is>
          <t>Mains</t>
        </is>
      </c>
      <c r="D14" s="107" t="n">
        <v>22.5</v>
      </c>
      <c r="E14" s="108">
        <f>IF(B14="","",SUMIF(rDish,B14,rCost))</f>
        <v/>
      </c>
      <c r="F14" s="109">
        <f>IF(OR(B14="",N(D14)=0),"",E14/D14)</f>
        <v/>
      </c>
      <c r="G14" s="110">
        <f>IF(B14="","",N(D14)-N(E14))</f>
        <v/>
      </c>
      <c r="H14" s="111">
        <f>IF(B14="","",Calc!G27)</f>
        <v/>
      </c>
      <c r="I14" s="112">
        <f>IF(B14="","",Calc!I27)</f>
        <v/>
      </c>
      <c r="J14" s="112">
        <f>IF(B14="","",Calc!K27)</f>
        <v/>
      </c>
      <c r="K14" s="109">
        <f>IF(B14="","",Calc!W27)</f>
        <v/>
      </c>
      <c r="L14" s="113">
        <f>IF(B14="","",Calc!U27)</f>
        <v/>
      </c>
      <c r="M14" s="114">
        <f>IF(B14="","",Calc!V27)</f>
        <v/>
      </c>
      <c r="N14" s="115">
        <f>IF(B14="","",Calc!T27)</f>
        <v/>
      </c>
    </row>
    <row r="15" ht="17" customHeight="1">
      <c r="B15" s="105" t="inlineStr">
        <is>
          <t>Mushroom Risotto</t>
        </is>
      </c>
      <c r="C15" s="106" t="inlineStr">
        <is>
          <t>Mains</t>
        </is>
      </c>
      <c r="D15" s="107" t="n">
        <v>15.9</v>
      </c>
      <c r="E15" s="108">
        <f>IF(B15="","",SUMIF(rDish,B15,rCost))</f>
        <v/>
      </c>
      <c r="F15" s="109">
        <f>IF(OR(B15="",N(D15)=0),"",E15/D15)</f>
        <v/>
      </c>
      <c r="G15" s="110">
        <f>IF(B15="","",N(D15)-N(E15))</f>
        <v/>
      </c>
      <c r="H15" s="111">
        <f>IF(B15="","",Calc!G28)</f>
        <v/>
      </c>
      <c r="I15" s="112">
        <f>IF(B15="","",Calc!I28)</f>
        <v/>
      </c>
      <c r="J15" s="112">
        <f>IF(B15="","",Calc!K28)</f>
        <v/>
      </c>
      <c r="K15" s="109">
        <f>IF(B15="","",Calc!W28)</f>
        <v/>
      </c>
      <c r="L15" s="113">
        <f>IF(B15="","",Calc!U28)</f>
        <v/>
      </c>
      <c r="M15" s="114">
        <f>IF(B15="","",Calc!V28)</f>
        <v/>
      </c>
      <c r="N15" s="115">
        <f>IF(B15="","",Calc!T28)</f>
        <v/>
      </c>
    </row>
    <row r="16" ht="17" customHeight="1">
      <c r="B16" s="105" t="inlineStr">
        <is>
          <t>Cheeseburger</t>
        </is>
      </c>
      <c r="C16" s="106" t="inlineStr">
        <is>
          <t>Mains</t>
        </is>
      </c>
      <c r="D16" s="107" t="n">
        <v>14.5</v>
      </c>
      <c r="E16" s="108">
        <f>IF(B16="","",SUMIF(rDish,B16,rCost))</f>
        <v/>
      </c>
      <c r="F16" s="109">
        <f>IF(OR(B16="",N(D16)=0),"",E16/D16)</f>
        <v/>
      </c>
      <c r="G16" s="110">
        <f>IF(B16="","",N(D16)-N(E16))</f>
        <v/>
      </c>
      <c r="H16" s="111">
        <f>IF(B16="","",Calc!G29)</f>
        <v/>
      </c>
      <c r="I16" s="112">
        <f>IF(B16="","",Calc!I29)</f>
        <v/>
      </c>
      <c r="J16" s="112">
        <f>IF(B16="","",Calc!K29)</f>
        <v/>
      </c>
      <c r="K16" s="109">
        <f>IF(B16="","",Calc!W29)</f>
        <v/>
      </c>
      <c r="L16" s="113">
        <f>IF(B16="","",Calc!U29)</f>
        <v/>
      </c>
      <c r="M16" s="114">
        <f>IF(B16="","",Calc!V29)</f>
        <v/>
      </c>
      <c r="N16" s="115">
        <f>IF(B16="","",Calc!T29)</f>
        <v/>
      </c>
    </row>
    <row r="17" ht="17" customHeight="1">
      <c r="B17" s="105" t="inlineStr">
        <is>
          <t>Tiramisu</t>
        </is>
      </c>
      <c r="C17" s="106" t="inlineStr">
        <is>
          <t>Desserts</t>
        </is>
      </c>
      <c r="D17" s="107" t="n">
        <v>7.2</v>
      </c>
      <c r="E17" s="108">
        <f>IF(B17="","",SUMIF(rDish,B17,rCost))</f>
        <v/>
      </c>
      <c r="F17" s="109">
        <f>IF(OR(B17="",N(D17)=0),"",E17/D17)</f>
        <v/>
      </c>
      <c r="G17" s="110">
        <f>IF(B17="","",N(D17)-N(E17))</f>
        <v/>
      </c>
      <c r="H17" s="111">
        <f>IF(B17="","",Calc!G30)</f>
        <v/>
      </c>
      <c r="I17" s="112">
        <f>IF(B17="","",Calc!I30)</f>
        <v/>
      </c>
      <c r="J17" s="112">
        <f>IF(B17="","",Calc!K30)</f>
        <v/>
      </c>
      <c r="K17" s="109">
        <f>IF(B17="","",Calc!W30)</f>
        <v/>
      </c>
      <c r="L17" s="113">
        <f>IF(B17="","",Calc!U30)</f>
        <v/>
      </c>
      <c r="M17" s="114">
        <f>IF(B17="","",Calc!V30)</f>
        <v/>
      </c>
      <c r="N17" s="115">
        <f>IF(B17="","",Calc!T30)</f>
        <v/>
      </c>
    </row>
    <row r="18" ht="17" customHeight="1">
      <c r="B18" s="105" t="inlineStr">
        <is>
          <t>Chocolate Fondant</t>
        </is>
      </c>
      <c r="C18" s="106" t="inlineStr">
        <is>
          <t>Desserts</t>
        </is>
      </c>
      <c r="D18" s="107" t="n">
        <v>7.9</v>
      </c>
      <c r="E18" s="108">
        <f>IF(B18="","",SUMIF(rDish,B18,rCost))</f>
        <v/>
      </c>
      <c r="F18" s="109">
        <f>IF(OR(B18="",N(D18)=0),"",E18/D18)</f>
        <v/>
      </c>
      <c r="G18" s="110">
        <f>IF(B18="","",N(D18)-N(E18))</f>
        <v/>
      </c>
      <c r="H18" s="111">
        <f>IF(B18="","",Calc!G31)</f>
        <v/>
      </c>
      <c r="I18" s="112">
        <f>IF(B18="","",Calc!I31)</f>
        <v/>
      </c>
      <c r="J18" s="112">
        <f>IF(B18="","",Calc!K31)</f>
        <v/>
      </c>
      <c r="K18" s="109">
        <f>IF(B18="","",Calc!W31)</f>
        <v/>
      </c>
      <c r="L18" s="113">
        <f>IF(B18="","",Calc!U31)</f>
        <v/>
      </c>
      <c r="M18" s="114">
        <f>IF(B18="","",Calc!V31)</f>
        <v/>
      </c>
      <c r="N18" s="115">
        <f>IF(B18="","",Calc!T31)</f>
        <v/>
      </c>
    </row>
    <row r="19" ht="17" customHeight="1">
      <c r="B19" s="105" t="inlineStr">
        <is>
          <t>Lemon Sorbet</t>
        </is>
      </c>
      <c r="C19" s="106" t="inlineStr">
        <is>
          <t>Desserts</t>
        </is>
      </c>
      <c r="D19" s="107" t="n">
        <v>5.5</v>
      </c>
      <c r="E19" s="108">
        <f>IF(B19="","",SUMIF(rDish,B19,rCost))</f>
        <v/>
      </c>
      <c r="F19" s="109">
        <f>IF(OR(B19="",N(D19)=0),"",E19/D19)</f>
        <v/>
      </c>
      <c r="G19" s="110">
        <f>IF(B19="","",N(D19)-N(E19))</f>
        <v/>
      </c>
      <c r="H19" s="111">
        <f>IF(B19="","",Calc!G32)</f>
        <v/>
      </c>
      <c r="I19" s="112">
        <f>IF(B19="","",Calc!I32)</f>
        <v/>
      </c>
      <c r="J19" s="112">
        <f>IF(B19="","",Calc!K32)</f>
        <v/>
      </c>
      <c r="K19" s="109">
        <f>IF(B19="","",Calc!W32)</f>
        <v/>
      </c>
      <c r="L19" s="113">
        <f>IF(B19="","",Calc!U32)</f>
        <v/>
      </c>
      <c r="M19" s="114">
        <f>IF(B19="","",Calc!V32)</f>
        <v/>
      </c>
      <c r="N19" s="115">
        <f>IF(B19="","",Calc!T32)</f>
        <v/>
      </c>
    </row>
    <row r="20" ht="17" customHeight="1">
      <c r="B20" s="105" t="inlineStr">
        <is>
          <t>Espresso</t>
        </is>
      </c>
      <c r="C20" s="106" t="inlineStr">
        <is>
          <t>Drinks</t>
        </is>
      </c>
      <c r="D20" s="107" t="n">
        <v>2.6</v>
      </c>
      <c r="E20" s="108">
        <f>IF(B20="","",SUMIF(rDish,B20,rCost))</f>
        <v/>
      </c>
      <c r="F20" s="109">
        <f>IF(OR(B20="",N(D20)=0),"",E20/D20)</f>
        <v/>
      </c>
      <c r="G20" s="110">
        <f>IF(B20="","",N(D20)-N(E20))</f>
        <v/>
      </c>
      <c r="H20" s="111">
        <f>IF(B20="","",Calc!G33)</f>
        <v/>
      </c>
      <c r="I20" s="112">
        <f>IF(B20="","",Calc!I33)</f>
        <v/>
      </c>
      <c r="J20" s="112">
        <f>IF(B20="","",Calc!K33)</f>
        <v/>
      </c>
      <c r="K20" s="109">
        <f>IF(B20="","",Calc!W33)</f>
        <v/>
      </c>
      <c r="L20" s="113">
        <f>IF(B20="","",Calc!U33)</f>
        <v/>
      </c>
      <c r="M20" s="114">
        <f>IF(B20="","",Calc!V33)</f>
        <v/>
      </c>
      <c r="N20" s="115">
        <f>IF(B20="","",Calc!T33)</f>
        <v/>
      </c>
    </row>
    <row r="21" ht="17" customHeight="1">
      <c r="B21" s="105" t="inlineStr">
        <is>
          <t>Cappuccino</t>
        </is>
      </c>
      <c r="C21" s="106" t="inlineStr">
        <is>
          <t>Drinks</t>
        </is>
      </c>
      <c r="D21" s="107" t="n">
        <v>3.4</v>
      </c>
      <c r="E21" s="108">
        <f>IF(B21="","",SUMIF(rDish,B21,rCost))</f>
        <v/>
      </c>
      <c r="F21" s="109">
        <f>IF(OR(B21="",N(D21)=0),"",E21/D21)</f>
        <v/>
      </c>
      <c r="G21" s="110">
        <f>IF(B21="","",N(D21)-N(E21))</f>
        <v/>
      </c>
      <c r="H21" s="111">
        <f>IF(B21="","",Calc!G34)</f>
        <v/>
      </c>
      <c r="I21" s="112">
        <f>IF(B21="","",Calc!I34)</f>
        <v/>
      </c>
      <c r="J21" s="112">
        <f>IF(B21="","",Calc!K34)</f>
        <v/>
      </c>
      <c r="K21" s="109">
        <f>IF(B21="","",Calc!W34)</f>
        <v/>
      </c>
      <c r="L21" s="113">
        <f>IF(B21="","",Calc!U34)</f>
        <v/>
      </c>
      <c r="M21" s="114">
        <f>IF(B21="","",Calc!V34)</f>
        <v/>
      </c>
      <c r="N21" s="115">
        <f>IF(B21="","",Calc!T34)</f>
        <v/>
      </c>
    </row>
    <row r="22" ht="17" customHeight="1">
      <c r="B22" s="105" t="inlineStr">
        <is>
          <t>Homemade Lemonade</t>
        </is>
      </c>
      <c r="C22" s="106" t="inlineStr">
        <is>
          <t>Drinks</t>
        </is>
      </c>
      <c r="D22" s="107" t="n">
        <v>4.2</v>
      </c>
      <c r="E22" s="108">
        <f>IF(B22="","",SUMIF(rDish,B22,rCost))</f>
        <v/>
      </c>
      <c r="F22" s="109">
        <f>IF(OR(B22="",N(D22)=0),"",E22/D22)</f>
        <v/>
      </c>
      <c r="G22" s="110">
        <f>IF(B22="","",N(D22)-N(E22))</f>
        <v/>
      </c>
      <c r="H22" s="111">
        <f>IF(B22="","",Calc!G35)</f>
        <v/>
      </c>
      <c r="I22" s="112">
        <f>IF(B22="","",Calc!I35)</f>
        <v/>
      </c>
      <c r="J22" s="112">
        <f>IF(B22="","",Calc!K35)</f>
        <v/>
      </c>
      <c r="K22" s="109">
        <f>IF(B22="","",Calc!W35)</f>
        <v/>
      </c>
      <c r="L22" s="113">
        <f>IF(B22="","",Calc!U35)</f>
        <v/>
      </c>
      <c r="M22" s="114">
        <f>IF(B22="","",Calc!V35)</f>
        <v/>
      </c>
      <c r="N22" s="115">
        <f>IF(B22="","",Calc!T35)</f>
        <v/>
      </c>
    </row>
    <row r="23" ht="17" customHeight="1">
      <c r="B23" s="105" t="n"/>
      <c r="C23" s="106" t="n"/>
      <c r="D23" s="107" t="n"/>
      <c r="E23" s="108">
        <f>IF(B23="","",SUMIF(rDish,B23,rCost))</f>
        <v/>
      </c>
      <c r="F23" s="109">
        <f>IF(OR(B23="",N(D23)=0),"",E23/D23)</f>
        <v/>
      </c>
      <c r="G23" s="110">
        <f>IF(B23="","",N(D23)-N(E23))</f>
        <v/>
      </c>
      <c r="H23" s="111">
        <f>IF(B23="","",Calc!G36)</f>
        <v/>
      </c>
      <c r="I23" s="112">
        <f>IF(B23="","",Calc!I36)</f>
        <v/>
      </c>
      <c r="J23" s="112">
        <f>IF(B23="","",Calc!K36)</f>
        <v/>
      </c>
      <c r="K23" s="109">
        <f>IF(B23="","",Calc!W36)</f>
        <v/>
      </c>
      <c r="L23" s="113">
        <f>IF(B23="","",Calc!U36)</f>
        <v/>
      </c>
      <c r="M23" s="114">
        <f>IF(B23="","",Calc!V36)</f>
        <v/>
      </c>
      <c r="N23" s="115">
        <f>IF(B23="","",Calc!T36)</f>
        <v/>
      </c>
    </row>
    <row r="24" ht="17" customHeight="1">
      <c r="B24" s="105" t="n"/>
      <c r="C24" s="106" t="n"/>
      <c r="D24" s="107" t="n"/>
      <c r="E24" s="108">
        <f>IF(B24="","",SUMIF(rDish,B24,rCost))</f>
        <v/>
      </c>
      <c r="F24" s="109">
        <f>IF(OR(B24="",N(D24)=0),"",E24/D24)</f>
        <v/>
      </c>
      <c r="G24" s="110">
        <f>IF(B24="","",N(D24)-N(E24))</f>
        <v/>
      </c>
      <c r="H24" s="111">
        <f>IF(B24="","",Calc!G37)</f>
        <v/>
      </c>
      <c r="I24" s="112">
        <f>IF(B24="","",Calc!I37)</f>
        <v/>
      </c>
      <c r="J24" s="112">
        <f>IF(B24="","",Calc!K37)</f>
        <v/>
      </c>
      <c r="K24" s="109">
        <f>IF(B24="","",Calc!W37)</f>
        <v/>
      </c>
      <c r="L24" s="113">
        <f>IF(B24="","",Calc!U37)</f>
        <v/>
      </c>
      <c r="M24" s="114">
        <f>IF(B24="","",Calc!V37)</f>
        <v/>
      </c>
      <c r="N24" s="115">
        <f>IF(B24="","",Calc!T37)</f>
        <v/>
      </c>
    </row>
    <row r="25" ht="17" customHeight="1">
      <c r="B25" s="105" t="n"/>
      <c r="C25" s="106" t="n"/>
      <c r="D25" s="107" t="n"/>
      <c r="E25" s="108">
        <f>IF(B25="","",SUMIF(rDish,B25,rCost))</f>
        <v/>
      </c>
      <c r="F25" s="109">
        <f>IF(OR(B25="",N(D25)=0),"",E25/D25)</f>
        <v/>
      </c>
      <c r="G25" s="110">
        <f>IF(B25="","",N(D25)-N(E25))</f>
        <v/>
      </c>
      <c r="H25" s="111">
        <f>IF(B25="","",Calc!G38)</f>
        <v/>
      </c>
      <c r="I25" s="112">
        <f>IF(B25="","",Calc!I38)</f>
        <v/>
      </c>
      <c r="J25" s="112">
        <f>IF(B25="","",Calc!K38)</f>
        <v/>
      </c>
      <c r="K25" s="109">
        <f>IF(B25="","",Calc!W38)</f>
        <v/>
      </c>
      <c r="L25" s="113">
        <f>IF(B25="","",Calc!U38)</f>
        <v/>
      </c>
      <c r="M25" s="114">
        <f>IF(B25="","",Calc!V38)</f>
        <v/>
      </c>
      <c r="N25" s="115">
        <f>IF(B25="","",Calc!T38)</f>
        <v/>
      </c>
    </row>
    <row r="26" ht="17" customHeight="1">
      <c r="B26" s="105" t="n"/>
      <c r="C26" s="106" t="n"/>
      <c r="D26" s="107" t="n"/>
      <c r="E26" s="108">
        <f>IF(B26="","",SUMIF(rDish,B26,rCost))</f>
        <v/>
      </c>
      <c r="F26" s="109">
        <f>IF(OR(B26="",N(D26)=0),"",E26/D26)</f>
        <v/>
      </c>
      <c r="G26" s="110">
        <f>IF(B26="","",N(D26)-N(E26))</f>
        <v/>
      </c>
      <c r="H26" s="111">
        <f>IF(B26="","",Calc!G39)</f>
        <v/>
      </c>
      <c r="I26" s="112">
        <f>IF(B26="","",Calc!I39)</f>
        <v/>
      </c>
      <c r="J26" s="112">
        <f>IF(B26="","",Calc!K39)</f>
        <v/>
      </c>
      <c r="K26" s="109">
        <f>IF(B26="","",Calc!W39)</f>
        <v/>
      </c>
      <c r="L26" s="113">
        <f>IF(B26="","",Calc!U39)</f>
        <v/>
      </c>
      <c r="M26" s="114">
        <f>IF(B26="","",Calc!V39)</f>
        <v/>
      </c>
      <c r="N26" s="115">
        <f>IF(B26="","",Calc!T39)</f>
        <v/>
      </c>
    </row>
    <row r="27" ht="17" customHeight="1">
      <c r="B27" s="105" t="n"/>
      <c r="C27" s="106" t="n"/>
      <c r="D27" s="107" t="n"/>
      <c r="E27" s="108">
        <f>IF(B27="","",SUMIF(rDish,B27,rCost))</f>
        <v/>
      </c>
      <c r="F27" s="109">
        <f>IF(OR(B27="",N(D27)=0),"",E27/D27)</f>
        <v/>
      </c>
      <c r="G27" s="110">
        <f>IF(B27="","",N(D27)-N(E27))</f>
        <v/>
      </c>
      <c r="H27" s="111">
        <f>IF(B27="","",Calc!G40)</f>
        <v/>
      </c>
      <c r="I27" s="112">
        <f>IF(B27="","",Calc!I40)</f>
        <v/>
      </c>
      <c r="J27" s="112">
        <f>IF(B27="","",Calc!K40)</f>
        <v/>
      </c>
      <c r="K27" s="109">
        <f>IF(B27="","",Calc!W40)</f>
        <v/>
      </c>
      <c r="L27" s="113">
        <f>IF(B27="","",Calc!U40)</f>
        <v/>
      </c>
      <c r="M27" s="114">
        <f>IF(B27="","",Calc!V40)</f>
        <v/>
      </c>
      <c r="N27" s="115">
        <f>IF(B27="","",Calc!T40)</f>
        <v/>
      </c>
    </row>
    <row r="28" ht="17" customHeight="1">
      <c r="B28" s="105" t="n"/>
      <c r="C28" s="106" t="n"/>
      <c r="D28" s="107" t="n"/>
      <c r="E28" s="108">
        <f>IF(B28="","",SUMIF(rDish,B28,rCost))</f>
        <v/>
      </c>
      <c r="F28" s="109">
        <f>IF(OR(B28="",N(D28)=0),"",E28/D28)</f>
        <v/>
      </c>
      <c r="G28" s="110">
        <f>IF(B28="","",N(D28)-N(E28))</f>
        <v/>
      </c>
      <c r="H28" s="111">
        <f>IF(B28="","",Calc!G41)</f>
        <v/>
      </c>
      <c r="I28" s="112">
        <f>IF(B28="","",Calc!I41)</f>
        <v/>
      </c>
      <c r="J28" s="112">
        <f>IF(B28="","",Calc!K41)</f>
        <v/>
      </c>
      <c r="K28" s="109">
        <f>IF(B28="","",Calc!W41)</f>
        <v/>
      </c>
      <c r="L28" s="113">
        <f>IF(B28="","",Calc!U41)</f>
        <v/>
      </c>
      <c r="M28" s="114">
        <f>IF(B28="","",Calc!V41)</f>
        <v/>
      </c>
      <c r="N28" s="115">
        <f>IF(B28="","",Calc!T41)</f>
        <v/>
      </c>
    </row>
    <row r="29" ht="17" customHeight="1">
      <c r="B29" s="105" t="n"/>
      <c r="C29" s="106" t="n"/>
      <c r="D29" s="107" t="n"/>
      <c r="E29" s="108">
        <f>IF(B29="","",SUMIF(rDish,B29,rCost))</f>
        <v/>
      </c>
      <c r="F29" s="109">
        <f>IF(OR(B29="",N(D29)=0),"",E29/D29)</f>
        <v/>
      </c>
      <c r="G29" s="110">
        <f>IF(B29="","",N(D29)-N(E29))</f>
        <v/>
      </c>
      <c r="H29" s="111">
        <f>IF(B29="","",Calc!G42)</f>
        <v/>
      </c>
      <c r="I29" s="112">
        <f>IF(B29="","",Calc!I42)</f>
        <v/>
      </c>
      <c r="J29" s="112">
        <f>IF(B29="","",Calc!K42)</f>
        <v/>
      </c>
      <c r="K29" s="109">
        <f>IF(B29="","",Calc!W42)</f>
        <v/>
      </c>
      <c r="L29" s="113">
        <f>IF(B29="","",Calc!U42)</f>
        <v/>
      </c>
      <c r="M29" s="114">
        <f>IF(B29="","",Calc!V42)</f>
        <v/>
      </c>
      <c r="N29" s="115">
        <f>IF(B29="","",Calc!T42)</f>
        <v/>
      </c>
    </row>
    <row r="30" ht="17" customHeight="1">
      <c r="B30" s="105" t="n"/>
      <c r="C30" s="106" t="n"/>
      <c r="D30" s="107" t="n"/>
      <c r="E30" s="108">
        <f>IF(B30="","",SUMIF(rDish,B30,rCost))</f>
        <v/>
      </c>
      <c r="F30" s="109">
        <f>IF(OR(B30="",N(D30)=0),"",E30/D30)</f>
        <v/>
      </c>
      <c r="G30" s="110">
        <f>IF(B30="","",N(D30)-N(E30))</f>
        <v/>
      </c>
      <c r="H30" s="111">
        <f>IF(B30="","",Calc!G43)</f>
        <v/>
      </c>
      <c r="I30" s="112">
        <f>IF(B30="","",Calc!I43)</f>
        <v/>
      </c>
      <c r="J30" s="112">
        <f>IF(B30="","",Calc!K43)</f>
        <v/>
      </c>
      <c r="K30" s="109">
        <f>IF(B30="","",Calc!W43)</f>
        <v/>
      </c>
      <c r="L30" s="113">
        <f>IF(B30="","",Calc!U43)</f>
        <v/>
      </c>
      <c r="M30" s="114">
        <f>IF(B30="","",Calc!V43)</f>
        <v/>
      </c>
      <c r="N30" s="115">
        <f>IF(B30="","",Calc!T43)</f>
        <v/>
      </c>
    </row>
    <row r="31" ht="17" customHeight="1">
      <c r="B31" s="105" t="n"/>
      <c r="C31" s="106" t="n"/>
      <c r="D31" s="107" t="n"/>
      <c r="E31" s="108">
        <f>IF(B31="","",SUMIF(rDish,B31,rCost))</f>
        <v/>
      </c>
      <c r="F31" s="109">
        <f>IF(OR(B31="",N(D31)=0),"",E31/D31)</f>
        <v/>
      </c>
      <c r="G31" s="110">
        <f>IF(B31="","",N(D31)-N(E31))</f>
        <v/>
      </c>
      <c r="H31" s="111">
        <f>IF(B31="","",Calc!G44)</f>
        <v/>
      </c>
      <c r="I31" s="112">
        <f>IF(B31="","",Calc!I44)</f>
        <v/>
      </c>
      <c r="J31" s="112">
        <f>IF(B31="","",Calc!K44)</f>
        <v/>
      </c>
      <c r="K31" s="109">
        <f>IF(B31="","",Calc!W44)</f>
        <v/>
      </c>
      <c r="L31" s="113">
        <f>IF(B31="","",Calc!U44)</f>
        <v/>
      </c>
      <c r="M31" s="114">
        <f>IF(B31="","",Calc!V44)</f>
        <v/>
      </c>
      <c r="N31" s="115">
        <f>IF(B31="","",Calc!T44)</f>
        <v/>
      </c>
    </row>
    <row r="32" ht="17" customHeight="1">
      <c r="B32" s="105" t="n"/>
      <c r="C32" s="106" t="n"/>
      <c r="D32" s="107" t="n"/>
      <c r="E32" s="108">
        <f>IF(B32="","",SUMIF(rDish,B32,rCost))</f>
        <v/>
      </c>
      <c r="F32" s="109">
        <f>IF(OR(B32="",N(D32)=0),"",E32/D32)</f>
        <v/>
      </c>
      <c r="G32" s="110">
        <f>IF(B32="","",N(D32)-N(E32))</f>
        <v/>
      </c>
      <c r="H32" s="111">
        <f>IF(B32="","",Calc!G45)</f>
        <v/>
      </c>
      <c r="I32" s="112">
        <f>IF(B32="","",Calc!I45)</f>
        <v/>
      </c>
      <c r="J32" s="112">
        <f>IF(B32="","",Calc!K45)</f>
        <v/>
      </c>
      <c r="K32" s="109">
        <f>IF(B32="","",Calc!W45)</f>
        <v/>
      </c>
      <c r="L32" s="113">
        <f>IF(B32="","",Calc!U45)</f>
        <v/>
      </c>
      <c r="M32" s="114">
        <f>IF(B32="","",Calc!V45)</f>
        <v/>
      </c>
      <c r="N32" s="115">
        <f>IF(B32="","",Calc!T45)</f>
        <v/>
      </c>
    </row>
    <row r="33" ht="17" customHeight="1">
      <c r="B33" s="105" t="n"/>
      <c r="C33" s="106" t="n"/>
      <c r="D33" s="107" t="n"/>
      <c r="E33" s="108">
        <f>IF(B33="","",SUMIF(rDish,B33,rCost))</f>
        <v/>
      </c>
      <c r="F33" s="109">
        <f>IF(OR(B33="",N(D33)=0),"",E33/D33)</f>
        <v/>
      </c>
      <c r="G33" s="110">
        <f>IF(B33="","",N(D33)-N(E33))</f>
        <v/>
      </c>
      <c r="H33" s="111">
        <f>IF(B33="","",Calc!G46)</f>
        <v/>
      </c>
      <c r="I33" s="112">
        <f>IF(B33="","",Calc!I46)</f>
        <v/>
      </c>
      <c r="J33" s="112">
        <f>IF(B33="","",Calc!K46)</f>
        <v/>
      </c>
      <c r="K33" s="109">
        <f>IF(B33="","",Calc!W46)</f>
        <v/>
      </c>
      <c r="L33" s="113">
        <f>IF(B33="","",Calc!U46)</f>
        <v/>
      </c>
      <c r="M33" s="114">
        <f>IF(B33="","",Calc!V46)</f>
        <v/>
      </c>
      <c r="N33" s="115">
        <f>IF(B33="","",Calc!T46)</f>
        <v/>
      </c>
    </row>
    <row r="34" ht="17" customHeight="1">
      <c r="B34" s="105" t="n"/>
      <c r="C34" s="106" t="n"/>
      <c r="D34" s="107" t="n"/>
      <c r="E34" s="108">
        <f>IF(B34="","",SUMIF(rDish,B34,rCost))</f>
        <v/>
      </c>
      <c r="F34" s="109">
        <f>IF(OR(B34="",N(D34)=0),"",E34/D34)</f>
        <v/>
      </c>
      <c r="G34" s="110">
        <f>IF(B34="","",N(D34)-N(E34))</f>
        <v/>
      </c>
      <c r="H34" s="111">
        <f>IF(B34="","",Calc!G47)</f>
        <v/>
      </c>
      <c r="I34" s="112">
        <f>IF(B34="","",Calc!I47)</f>
        <v/>
      </c>
      <c r="J34" s="112">
        <f>IF(B34="","",Calc!K47)</f>
        <v/>
      </c>
      <c r="K34" s="109">
        <f>IF(B34="","",Calc!W47)</f>
        <v/>
      </c>
      <c r="L34" s="113">
        <f>IF(B34="","",Calc!U47)</f>
        <v/>
      </c>
      <c r="M34" s="114">
        <f>IF(B34="","",Calc!V47)</f>
        <v/>
      </c>
      <c r="N34" s="115">
        <f>IF(B34="","",Calc!T47)</f>
        <v/>
      </c>
    </row>
    <row r="35" ht="17" customHeight="1">
      <c r="B35" s="105" t="n"/>
      <c r="C35" s="106" t="n"/>
      <c r="D35" s="107" t="n"/>
      <c r="E35" s="108">
        <f>IF(B35="","",SUMIF(rDish,B35,rCost))</f>
        <v/>
      </c>
      <c r="F35" s="109">
        <f>IF(OR(B35="",N(D35)=0),"",E35/D35)</f>
        <v/>
      </c>
      <c r="G35" s="110">
        <f>IF(B35="","",N(D35)-N(E35))</f>
        <v/>
      </c>
      <c r="H35" s="111">
        <f>IF(B35="","",Calc!G48)</f>
        <v/>
      </c>
      <c r="I35" s="112">
        <f>IF(B35="","",Calc!I48)</f>
        <v/>
      </c>
      <c r="J35" s="112">
        <f>IF(B35="","",Calc!K48)</f>
        <v/>
      </c>
      <c r="K35" s="109">
        <f>IF(B35="","",Calc!W48)</f>
        <v/>
      </c>
      <c r="L35" s="113">
        <f>IF(B35="","",Calc!U48)</f>
        <v/>
      </c>
      <c r="M35" s="114">
        <f>IF(B35="","",Calc!V48)</f>
        <v/>
      </c>
      <c r="N35" s="115">
        <f>IF(B35="","",Calc!T48)</f>
        <v/>
      </c>
    </row>
    <row r="36" ht="17" customHeight="1">
      <c r="B36" s="105" t="n"/>
      <c r="C36" s="106" t="n"/>
      <c r="D36" s="107" t="n"/>
      <c r="E36" s="108">
        <f>IF(B36="","",SUMIF(rDish,B36,rCost))</f>
        <v/>
      </c>
      <c r="F36" s="109">
        <f>IF(OR(B36="",N(D36)=0),"",E36/D36)</f>
        <v/>
      </c>
      <c r="G36" s="110">
        <f>IF(B36="","",N(D36)-N(E36))</f>
        <v/>
      </c>
      <c r="H36" s="111">
        <f>IF(B36="","",Calc!G49)</f>
        <v/>
      </c>
      <c r="I36" s="112">
        <f>IF(B36="","",Calc!I49)</f>
        <v/>
      </c>
      <c r="J36" s="112">
        <f>IF(B36="","",Calc!K49)</f>
        <v/>
      </c>
      <c r="K36" s="109">
        <f>IF(B36="","",Calc!W49)</f>
        <v/>
      </c>
      <c r="L36" s="113">
        <f>IF(B36="","",Calc!U49)</f>
        <v/>
      </c>
      <c r="M36" s="114">
        <f>IF(B36="","",Calc!V49)</f>
        <v/>
      </c>
      <c r="N36" s="115">
        <f>IF(B36="","",Calc!T49)</f>
        <v/>
      </c>
    </row>
    <row r="37" ht="17" customHeight="1">
      <c r="B37" s="105" t="n"/>
      <c r="C37" s="106" t="n"/>
      <c r="D37" s="107" t="n"/>
      <c r="E37" s="108">
        <f>IF(B37="","",SUMIF(rDish,B37,rCost))</f>
        <v/>
      </c>
      <c r="F37" s="109">
        <f>IF(OR(B37="",N(D37)=0),"",E37/D37)</f>
        <v/>
      </c>
      <c r="G37" s="110">
        <f>IF(B37="","",N(D37)-N(E37))</f>
        <v/>
      </c>
      <c r="H37" s="111">
        <f>IF(B37="","",Calc!G50)</f>
        <v/>
      </c>
      <c r="I37" s="112">
        <f>IF(B37="","",Calc!I50)</f>
        <v/>
      </c>
      <c r="J37" s="112">
        <f>IF(B37="","",Calc!K50)</f>
        <v/>
      </c>
      <c r="K37" s="109">
        <f>IF(B37="","",Calc!W50)</f>
        <v/>
      </c>
      <c r="L37" s="113">
        <f>IF(B37="","",Calc!U50)</f>
        <v/>
      </c>
      <c r="M37" s="114">
        <f>IF(B37="","",Calc!V50)</f>
        <v/>
      </c>
      <c r="N37" s="115">
        <f>IF(B37="","",Calc!T50)</f>
        <v/>
      </c>
    </row>
    <row r="38" ht="17" customHeight="1">
      <c r="B38" s="105" t="n"/>
      <c r="C38" s="106" t="n"/>
      <c r="D38" s="107" t="n"/>
      <c r="E38" s="108">
        <f>IF(B38="","",SUMIF(rDish,B38,rCost))</f>
        <v/>
      </c>
      <c r="F38" s="109">
        <f>IF(OR(B38="",N(D38)=0),"",E38/D38)</f>
        <v/>
      </c>
      <c r="G38" s="110">
        <f>IF(B38="","",N(D38)-N(E38))</f>
        <v/>
      </c>
      <c r="H38" s="111">
        <f>IF(B38="","",Calc!G51)</f>
        <v/>
      </c>
      <c r="I38" s="112">
        <f>IF(B38="","",Calc!I51)</f>
        <v/>
      </c>
      <c r="J38" s="112">
        <f>IF(B38="","",Calc!K51)</f>
        <v/>
      </c>
      <c r="K38" s="109">
        <f>IF(B38="","",Calc!W51)</f>
        <v/>
      </c>
      <c r="L38" s="113">
        <f>IF(B38="","",Calc!U51)</f>
        <v/>
      </c>
      <c r="M38" s="114">
        <f>IF(B38="","",Calc!V51)</f>
        <v/>
      </c>
      <c r="N38" s="115">
        <f>IF(B38="","",Calc!T51)</f>
        <v/>
      </c>
    </row>
    <row r="39" ht="17" customHeight="1">
      <c r="B39" s="105" t="n"/>
      <c r="C39" s="106" t="n"/>
      <c r="D39" s="107" t="n"/>
      <c r="E39" s="108">
        <f>IF(B39="","",SUMIF(rDish,B39,rCost))</f>
        <v/>
      </c>
      <c r="F39" s="109">
        <f>IF(OR(B39="",N(D39)=0),"",E39/D39)</f>
        <v/>
      </c>
      <c r="G39" s="110">
        <f>IF(B39="","",N(D39)-N(E39))</f>
        <v/>
      </c>
      <c r="H39" s="111">
        <f>IF(B39="","",Calc!G52)</f>
        <v/>
      </c>
      <c r="I39" s="112">
        <f>IF(B39="","",Calc!I52)</f>
        <v/>
      </c>
      <c r="J39" s="112">
        <f>IF(B39="","",Calc!K52)</f>
        <v/>
      </c>
      <c r="K39" s="109">
        <f>IF(B39="","",Calc!W52)</f>
        <v/>
      </c>
      <c r="L39" s="113">
        <f>IF(B39="","",Calc!U52)</f>
        <v/>
      </c>
      <c r="M39" s="114">
        <f>IF(B39="","",Calc!V52)</f>
        <v/>
      </c>
      <c r="N39" s="115">
        <f>IF(B39="","",Calc!T52)</f>
        <v/>
      </c>
    </row>
    <row r="40" ht="17" customHeight="1">
      <c r="B40" s="105" t="n"/>
      <c r="C40" s="106" t="n"/>
      <c r="D40" s="107" t="n"/>
      <c r="E40" s="108">
        <f>IF(B40="","",SUMIF(rDish,B40,rCost))</f>
        <v/>
      </c>
      <c r="F40" s="109">
        <f>IF(OR(B40="",N(D40)=0),"",E40/D40)</f>
        <v/>
      </c>
      <c r="G40" s="110">
        <f>IF(B40="","",N(D40)-N(E40))</f>
        <v/>
      </c>
      <c r="H40" s="111">
        <f>IF(B40="","",Calc!G53)</f>
        <v/>
      </c>
      <c r="I40" s="112">
        <f>IF(B40="","",Calc!I53)</f>
        <v/>
      </c>
      <c r="J40" s="112">
        <f>IF(B40="","",Calc!K53)</f>
        <v/>
      </c>
      <c r="K40" s="109">
        <f>IF(B40="","",Calc!W53)</f>
        <v/>
      </c>
      <c r="L40" s="113">
        <f>IF(B40="","",Calc!U53)</f>
        <v/>
      </c>
      <c r="M40" s="114">
        <f>IF(B40="","",Calc!V53)</f>
        <v/>
      </c>
      <c r="N40" s="115">
        <f>IF(B40="","",Calc!T53)</f>
        <v/>
      </c>
    </row>
    <row r="41" ht="17" customHeight="1">
      <c r="B41" s="105" t="n"/>
      <c r="C41" s="106" t="n"/>
      <c r="D41" s="107" t="n"/>
      <c r="E41" s="108">
        <f>IF(B41="","",SUMIF(rDish,B41,rCost))</f>
        <v/>
      </c>
      <c r="F41" s="109">
        <f>IF(OR(B41="",N(D41)=0),"",E41/D41)</f>
        <v/>
      </c>
      <c r="G41" s="110">
        <f>IF(B41="","",N(D41)-N(E41))</f>
        <v/>
      </c>
      <c r="H41" s="111">
        <f>IF(B41="","",Calc!G54)</f>
        <v/>
      </c>
      <c r="I41" s="112">
        <f>IF(B41="","",Calc!I54)</f>
        <v/>
      </c>
      <c r="J41" s="112">
        <f>IF(B41="","",Calc!K54)</f>
        <v/>
      </c>
      <c r="K41" s="109">
        <f>IF(B41="","",Calc!W54)</f>
        <v/>
      </c>
      <c r="L41" s="113">
        <f>IF(B41="","",Calc!U54)</f>
        <v/>
      </c>
      <c r="M41" s="114">
        <f>IF(B41="","",Calc!V54)</f>
        <v/>
      </c>
      <c r="N41" s="115">
        <f>IF(B41="","",Calc!T54)</f>
        <v/>
      </c>
    </row>
    <row r="42" ht="17" customHeight="1">
      <c r="B42" s="105" t="n"/>
      <c r="C42" s="106" t="n"/>
      <c r="D42" s="107" t="n"/>
      <c r="E42" s="108">
        <f>IF(B42="","",SUMIF(rDish,B42,rCost))</f>
        <v/>
      </c>
      <c r="F42" s="109">
        <f>IF(OR(B42="",N(D42)=0),"",E42/D42)</f>
        <v/>
      </c>
      <c r="G42" s="110">
        <f>IF(B42="","",N(D42)-N(E42))</f>
        <v/>
      </c>
      <c r="H42" s="111">
        <f>IF(B42="","",Calc!G55)</f>
        <v/>
      </c>
      <c r="I42" s="112">
        <f>IF(B42="","",Calc!I55)</f>
        <v/>
      </c>
      <c r="J42" s="112">
        <f>IF(B42="","",Calc!K55)</f>
        <v/>
      </c>
      <c r="K42" s="109">
        <f>IF(B42="","",Calc!W55)</f>
        <v/>
      </c>
      <c r="L42" s="113">
        <f>IF(B42="","",Calc!U55)</f>
        <v/>
      </c>
      <c r="M42" s="114">
        <f>IF(B42="","",Calc!V55)</f>
        <v/>
      </c>
      <c r="N42" s="115">
        <f>IF(B42="","",Calc!T55)</f>
        <v/>
      </c>
    </row>
    <row r="43" ht="17" customHeight="1">
      <c r="B43" s="105" t="n"/>
      <c r="C43" s="106" t="n"/>
      <c r="D43" s="107" t="n"/>
      <c r="E43" s="108">
        <f>IF(B43="","",SUMIF(rDish,B43,rCost))</f>
        <v/>
      </c>
      <c r="F43" s="109">
        <f>IF(OR(B43="",N(D43)=0),"",E43/D43)</f>
        <v/>
      </c>
      <c r="G43" s="110">
        <f>IF(B43="","",N(D43)-N(E43))</f>
        <v/>
      </c>
      <c r="H43" s="111">
        <f>IF(B43="","",Calc!G56)</f>
        <v/>
      </c>
      <c r="I43" s="112">
        <f>IF(B43="","",Calc!I56)</f>
        <v/>
      </c>
      <c r="J43" s="112">
        <f>IF(B43="","",Calc!K56)</f>
        <v/>
      </c>
      <c r="K43" s="109">
        <f>IF(B43="","",Calc!W56)</f>
        <v/>
      </c>
      <c r="L43" s="113">
        <f>IF(B43="","",Calc!U56)</f>
        <v/>
      </c>
      <c r="M43" s="114">
        <f>IF(B43="","",Calc!V56)</f>
        <v/>
      </c>
      <c r="N43" s="115">
        <f>IF(B43="","",Calc!T56)</f>
        <v/>
      </c>
    </row>
    <row r="44" ht="17" customHeight="1">
      <c r="B44" s="105" t="n"/>
      <c r="C44" s="106" t="n"/>
      <c r="D44" s="107" t="n"/>
      <c r="E44" s="108">
        <f>IF(B44="","",SUMIF(rDish,B44,rCost))</f>
        <v/>
      </c>
      <c r="F44" s="109">
        <f>IF(OR(B44="",N(D44)=0),"",E44/D44)</f>
        <v/>
      </c>
      <c r="G44" s="110">
        <f>IF(B44="","",N(D44)-N(E44))</f>
        <v/>
      </c>
      <c r="H44" s="111">
        <f>IF(B44="","",Calc!G57)</f>
        <v/>
      </c>
      <c r="I44" s="112">
        <f>IF(B44="","",Calc!I57)</f>
        <v/>
      </c>
      <c r="J44" s="112">
        <f>IF(B44="","",Calc!K57)</f>
        <v/>
      </c>
      <c r="K44" s="109">
        <f>IF(B44="","",Calc!W57)</f>
        <v/>
      </c>
      <c r="L44" s="113">
        <f>IF(B44="","",Calc!U57)</f>
        <v/>
      </c>
      <c r="M44" s="114">
        <f>IF(B44="","",Calc!V57)</f>
        <v/>
      </c>
      <c r="N44" s="115">
        <f>IF(B44="","",Calc!T57)</f>
        <v/>
      </c>
    </row>
    <row r="45" ht="17" customHeight="1">
      <c r="B45" s="105" t="n"/>
      <c r="C45" s="106" t="n"/>
      <c r="D45" s="107" t="n"/>
      <c r="E45" s="108">
        <f>IF(B45="","",SUMIF(rDish,B45,rCost))</f>
        <v/>
      </c>
      <c r="F45" s="109">
        <f>IF(OR(B45="",N(D45)=0),"",E45/D45)</f>
        <v/>
      </c>
      <c r="G45" s="110">
        <f>IF(B45="","",N(D45)-N(E45))</f>
        <v/>
      </c>
      <c r="H45" s="111">
        <f>IF(B45="","",Calc!G58)</f>
        <v/>
      </c>
      <c r="I45" s="112">
        <f>IF(B45="","",Calc!I58)</f>
        <v/>
      </c>
      <c r="J45" s="112">
        <f>IF(B45="","",Calc!K58)</f>
        <v/>
      </c>
      <c r="K45" s="109">
        <f>IF(B45="","",Calc!W58)</f>
        <v/>
      </c>
      <c r="L45" s="113">
        <f>IF(B45="","",Calc!U58)</f>
        <v/>
      </c>
      <c r="M45" s="114">
        <f>IF(B45="","",Calc!V58)</f>
        <v/>
      </c>
      <c r="N45" s="115">
        <f>IF(B45="","",Calc!T58)</f>
        <v/>
      </c>
    </row>
    <row r="46" ht="17" customHeight="1">
      <c r="B46" s="105" t="n"/>
      <c r="C46" s="106" t="n"/>
      <c r="D46" s="107" t="n"/>
      <c r="E46" s="108">
        <f>IF(B46="","",SUMIF(rDish,B46,rCost))</f>
        <v/>
      </c>
      <c r="F46" s="109">
        <f>IF(OR(B46="",N(D46)=0),"",E46/D46)</f>
        <v/>
      </c>
      <c r="G46" s="110">
        <f>IF(B46="","",N(D46)-N(E46))</f>
        <v/>
      </c>
      <c r="H46" s="111">
        <f>IF(B46="","",Calc!G59)</f>
        <v/>
      </c>
      <c r="I46" s="112">
        <f>IF(B46="","",Calc!I59)</f>
        <v/>
      </c>
      <c r="J46" s="112">
        <f>IF(B46="","",Calc!K59)</f>
        <v/>
      </c>
      <c r="K46" s="109">
        <f>IF(B46="","",Calc!W59)</f>
        <v/>
      </c>
      <c r="L46" s="113">
        <f>IF(B46="","",Calc!U59)</f>
        <v/>
      </c>
      <c r="M46" s="114">
        <f>IF(B46="","",Calc!V59)</f>
        <v/>
      </c>
      <c r="N46" s="115">
        <f>IF(B46="","",Calc!T59)</f>
        <v/>
      </c>
    </row>
    <row r="47" ht="17" customHeight="1">
      <c r="B47" s="105" t="n"/>
      <c r="C47" s="106" t="n"/>
      <c r="D47" s="107" t="n"/>
      <c r="E47" s="108">
        <f>IF(B47="","",SUMIF(rDish,B47,rCost))</f>
        <v/>
      </c>
      <c r="F47" s="109">
        <f>IF(OR(B47="",N(D47)=0),"",E47/D47)</f>
        <v/>
      </c>
      <c r="G47" s="110">
        <f>IF(B47="","",N(D47)-N(E47))</f>
        <v/>
      </c>
      <c r="H47" s="111">
        <f>IF(B47="","",Calc!G60)</f>
        <v/>
      </c>
      <c r="I47" s="112">
        <f>IF(B47="","",Calc!I60)</f>
        <v/>
      </c>
      <c r="J47" s="112">
        <f>IF(B47="","",Calc!K60)</f>
        <v/>
      </c>
      <c r="K47" s="109">
        <f>IF(B47="","",Calc!W60)</f>
        <v/>
      </c>
      <c r="L47" s="113">
        <f>IF(B47="","",Calc!U60)</f>
        <v/>
      </c>
      <c r="M47" s="114">
        <f>IF(B47="","",Calc!V60)</f>
        <v/>
      </c>
      <c r="N47" s="115">
        <f>IF(B47="","",Calc!T60)</f>
        <v/>
      </c>
    </row>
    <row r="49">
      <c r="B49" s="116">
        <f>Lang!$B$6</f>
        <v/>
      </c>
    </row>
  </sheetData>
  <sheetProtection selectLockedCells="0" selectUnlockedCells="0" sheet="1" objects="0" insertRows="1" insertHyperlinks="1" autoFilter="1" scenarios="0" formatColumns="0" deleteColumns="1" insertColumns="1" pivotTables="1" deleteRows="1" formatCells="1" formatRows="0" sort="1" password="E778"/>
  <mergeCells count="4">
    <mergeCell ref="B49:M49"/>
    <mergeCell ref="B1:M2"/>
    <mergeCell ref="B3:M4"/>
    <mergeCell ref="H6:M6"/>
  </mergeCells>
  <conditionalFormatting sqref="F8:F47">
    <cfRule type="expression" priority="1" dxfId="3">
      <formula>AND(ISNUMBER(F8),F8&gt;$O$1)</formula>
    </cfRule>
  </conditionalFormatting>
  <conditionalFormatting sqref="L8:M47">
    <cfRule type="expression" priority="2" dxfId="4">
      <formula>$N8=1</formula>
    </cfRule>
    <cfRule type="expression" priority="3" dxfId="5">
      <formula>$N8=2</formula>
    </cfRule>
    <cfRule type="expression" priority="4" dxfId="6">
      <formula>$N8=3</formula>
    </cfRule>
    <cfRule type="expression" priority="5" dxfId="7">
      <formula>$N8=4</formula>
    </cfRule>
  </conditionalFormatting>
  <dataValidations count="2">
    <dataValidation sqref="C8:C47" showDropDown="0" showInputMessage="0" showErrorMessage="0" allowBlank="1" type="list">
      <formula1>=Settings!$D$14:$D$19</formula1>
    </dataValidation>
    <dataValidation sqref="D8:D47" showDropDown="0" showInputMessage="0" showErrorMessage="0" allowBlank="1" type="decimal" operator="greaterThanOrEqual">
      <formula1>0</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tabColor rgb="00F5C451"/>
    <outlinePr summaryBelow="1" summaryRight="1"/>
    <pageSetUpPr fitToPage="1"/>
  </sheetPr>
  <dimension ref="A1:G607"/>
  <sheetViews>
    <sheetView showGridLines="0" zoomScale="90" workbookViewId="0">
      <pane xSplit="1" ySplit="7" topLeftCell="B8" activePane="bottomRight" state="frozen"/>
      <selection pane="topRight"/>
      <selection pane="bottomLeft"/>
      <selection pane="bottomRight" activeCell="A1" sqref="A1"/>
    </sheetView>
  </sheetViews>
  <sheetFormatPr baseColWidth="8" defaultRowHeight="15"/>
  <cols>
    <col width="2.5" customWidth="1" min="1" max="1"/>
    <col width="26" customWidth="1" min="2" max="2"/>
    <col width="24" customWidth="1" min="3" max="3"/>
    <col width="14" customWidth="1" min="4" max="4"/>
    <col width="9" customWidth="1" min="5" max="5"/>
    <col width="14" customWidth="1" min="6" max="6"/>
    <col width="12" customWidth="1" min="7" max="7"/>
  </cols>
  <sheetData>
    <row r="1">
      <c r="A1" s="1" t="n"/>
      <c r="B1" s="100">
        <f>"KEYONE  /  "&amp;Lang!$B$134</f>
        <v/>
      </c>
    </row>
    <row r="2">
      <c r="A2" s="1" t="n"/>
    </row>
    <row r="3" ht="18" customHeight="1">
      <c r="A3" s="1" t="n"/>
      <c r="B3" s="102">
        <f>Lang!$B$135</f>
        <v/>
      </c>
    </row>
    <row r="4" ht="18" customHeight="1">
      <c r="A4" s="1" t="n"/>
    </row>
    <row r="5" ht="24" customHeight="1">
      <c r="A5" s="1" t="n"/>
      <c r="B5" s="7">
        <f>HYPERLINK("#'START'!A1",Lang!$B$2)</f>
        <v/>
      </c>
      <c r="C5" s="7">
        <f>HYPERLINK("#'Dashboard'!A1",Lang!$B$3)</f>
        <v/>
      </c>
      <c r="D5" s="7">
        <f>HYPERLINK("#'Menu'!A1",Lang!$B$10)</f>
        <v/>
      </c>
      <c r="E5" s="7">
        <f>HYPERLINK("#'Ingredients'!A1",Lang!$B$12)</f>
        <v/>
      </c>
      <c r="F5" s="7">
        <f>HYPERLINK("#'Settings'!A1",Lang!$B$5)</f>
        <v/>
      </c>
      <c r="G5" s="1" t="n"/>
    </row>
    <row r="6">
      <c r="A6" s="1" t="n"/>
      <c r="B6" s="1" t="n"/>
      <c r="C6" s="1" t="n"/>
      <c r="D6" s="1" t="n"/>
      <c r="E6" s="1" t="n"/>
      <c r="F6" s="1" t="n"/>
      <c r="G6" s="1" t="n"/>
    </row>
    <row r="7" ht="32" customHeight="1">
      <c r="B7" s="103">
        <f>Lang!$B$136</f>
        <v/>
      </c>
      <c r="C7" s="103">
        <f>Lang!$B$137</f>
        <v/>
      </c>
      <c r="D7" s="103">
        <f>Lang!$B$138</f>
        <v/>
      </c>
      <c r="E7" s="103">
        <f>Lang!$B$139</f>
        <v/>
      </c>
      <c r="F7" s="103">
        <f>Lang!$B$140</f>
        <v/>
      </c>
      <c r="G7" s="103">
        <f>Lang!$B$141</f>
        <v/>
      </c>
    </row>
    <row r="8">
      <c r="B8" s="106" t="inlineStr">
        <is>
          <t>Bruschetta</t>
        </is>
      </c>
      <c r="C8" s="106" t="inlineStr">
        <is>
          <t>Baguette</t>
        </is>
      </c>
      <c r="D8" s="117" t="n">
        <v>0.5</v>
      </c>
      <c r="E8" s="118">
        <f>IF(C8="","",IFERROR(INDEX(iUnit,MATCH(C8,iName,0)),"?"))</f>
        <v/>
      </c>
      <c r="F8" s="110">
        <f>IF(C8="","",IFERROR(INDEX(iEff,MATCH(C8,iName,0)),0))</f>
        <v/>
      </c>
      <c r="G8" s="108">
        <f>IF(OR(B8="",C8=""),"",N(D8)*N(F8))</f>
        <v/>
      </c>
    </row>
    <row r="9">
      <c r="B9" s="106" t="inlineStr">
        <is>
          <t>Bruschetta</t>
        </is>
      </c>
      <c r="C9" s="106" t="inlineStr">
        <is>
          <t>Tomatoes</t>
        </is>
      </c>
      <c r="D9" s="117" t="n">
        <v>0.14</v>
      </c>
      <c r="E9" s="118">
        <f>IF(C9="","",IFERROR(INDEX(iUnit,MATCH(C9,iName,0)),"?"))</f>
        <v/>
      </c>
      <c r="F9" s="110">
        <f>IF(C9="","",IFERROR(INDEX(iEff,MATCH(C9,iName,0)),0))</f>
        <v/>
      </c>
      <c r="G9" s="108">
        <f>IF(OR(B9="",C9=""),"",N(D9)*N(F9))</f>
        <v/>
      </c>
    </row>
    <row r="10">
      <c r="B10" s="106" t="inlineStr">
        <is>
          <t>Bruschetta</t>
        </is>
      </c>
      <c r="C10" s="106" t="inlineStr">
        <is>
          <t>Basil</t>
        </is>
      </c>
      <c r="D10" s="117" t="n">
        <v>0.006</v>
      </c>
      <c r="E10" s="118">
        <f>IF(C10="","",IFERROR(INDEX(iUnit,MATCH(C10,iName,0)),"?"))</f>
        <v/>
      </c>
      <c r="F10" s="110">
        <f>IF(C10="","",IFERROR(INDEX(iEff,MATCH(C10,iName,0)),0))</f>
        <v/>
      </c>
      <c r="G10" s="108">
        <f>IF(OR(B10="",C10=""),"",N(D10)*N(F10))</f>
        <v/>
      </c>
    </row>
    <row r="11">
      <c r="B11" s="106" t="inlineStr">
        <is>
          <t>Bruschetta</t>
        </is>
      </c>
      <c r="C11" s="106" t="inlineStr">
        <is>
          <t>Olive oil</t>
        </is>
      </c>
      <c r="D11" s="117" t="n">
        <v>0.025</v>
      </c>
      <c r="E11" s="118">
        <f>IF(C11="","",IFERROR(INDEX(iUnit,MATCH(C11,iName,0)),"?"))</f>
        <v/>
      </c>
      <c r="F11" s="110">
        <f>IF(C11="","",IFERROR(INDEX(iEff,MATCH(C11,iName,0)),0))</f>
        <v/>
      </c>
      <c r="G11" s="108">
        <f>IF(OR(B11="",C11=""),"",N(D11)*N(F11))</f>
        <v/>
      </c>
    </row>
    <row r="12">
      <c r="B12" s="119" t="inlineStr">
        <is>
          <t>Bruschetta</t>
        </is>
      </c>
      <c r="C12" s="119" t="inlineStr">
        <is>
          <t>Parmesan</t>
        </is>
      </c>
      <c r="D12" s="120" t="n">
        <v>0.012</v>
      </c>
      <c r="E12" s="121">
        <f>IF(C12="","",IFERROR(INDEX(iUnit,MATCH(C12,iName,0)),"?"))</f>
        <v/>
      </c>
      <c r="F12" s="122">
        <f>IF(C12="","",IFERROR(INDEX(iEff,MATCH(C12,iName,0)),0))</f>
        <v/>
      </c>
      <c r="G12" s="123">
        <f>IF(OR(B12="",C12=""),"",N(D12)*N(F12))</f>
        <v/>
      </c>
    </row>
    <row r="13">
      <c r="B13" s="106" t="inlineStr">
        <is>
          <t>Caesar Salad</t>
        </is>
      </c>
      <c r="C13" s="106" t="inlineStr">
        <is>
          <t>Romaine lettuce</t>
        </is>
      </c>
      <c r="D13" s="117" t="n">
        <v>0.22</v>
      </c>
      <c r="E13" s="118">
        <f>IF(C13="","",IFERROR(INDEX(iUnit,MATCH(C13,iName,0)),"?"))</f>
        <v/>
      </c>
      <c r="F13" s="110">
        <f>IF(C13="","",IFERROR(INDEX(iEff,MATCH(C13,iName,0)),0))</f>
        <v/>
      </c>
      <c r="G13" s="108">
        <f>IF(OR(B13="",C13=""),"",N(D13)*N(F13))</f>
        <v/>
      </c>
    </row>
    <row r="14">
      <c r="B14" s="106" t="inlineStr">
        <is>
          <t>Caesar Salad</t>
        </is>
      </c>
      <c r="C14" s="106" t="inlineStr">
        <is>
          <t>Chicken breast</t>
        </is>
      </c>
      <c r="D14" s="117" t="n">
        <v>0.12</v>
      </c>
      <c r="E14" s="118">
        <f>IF(C14="","",IFERROR(INDEX(iUnit,MATCH(C14,iName,0)),"?"))</f>
        <v/>
      </c>
      <c r="F14" s="110">
        <f>IF(C14="","",IFERROR(INDEX(iEff,MATCH(C14,iName,0)),0))</f>
        <v/>
      </c>
      <c r="G14" s="108">
        <f>IF(OR(B14="",C14=""),"",N(D14)*N(F14))</f>
        <v/>
      </c>
    </row>
    <row r="15">
      <c r="B15" s="106" t="inlineStr">
        <is>
          <t>Caesar Salad</t>
        </is>
      </c>
      <c r="C15" s="106" t="inlineStr">
        <is>
          <t>Parmesan</t>
        </is>
      </c>
      <c r="D15" s="117" t="n">
        <v>0.03</v>
      </c>
      <c r="E15" s="118">
        <f>IF(C15="","",IFERROR(INDEX(iUnit,MATCH(C15,iName,0)),"?"))</f>
        <v/>
      </c>
      <c r="F15" s="110">
        <f>IF(C15="","",IFERROR(INDEX(iEff,MATCH(C15,iName,0)),0))</f>
        <v/>
      </c>
      <c r="G15" s="108">
        <f>IF(OR(B15="",C15=""),"",N(D15)*N(F15))</f>
        <v/>
      </c>
    </row>
    <row r="16">
      <c r="B16" s="106" t="inlineStr">
        <is>
          <t>Caesar Salad</t>
        </is>
      </c>
      <c r="C16" s="106" t="inlineStr">
        <is>
          <t>Baguette</t>
        </is>
      </c>
      <c r="D16" s="117" t="n">
        <v>0.3</v>
      </c>
      <c r="E16" s="118">
        <f>IF(C16="","",IFERROR(INDEX(iUnit,MATCH(C16,iName,0)),"?"))</f>
        <v/>
      </c>
      <c r="F16" s="110">
        <f>IF(C16="","",IFERROR(INDEX(iEff,MATCH(C16,iName,0)),0))</f>
        <v/>
      </c>
      <c r="G16" s="108">
        <f>IF(OR(B16="",C16=""),"",N(D16)*N(F16))</f>
        <v/>
      </c>
    </row>
    <row r="17">
      <c r="B17" s="106" t="inlineStr">
        <is>
          <t>Caesar Salad</t>
        </is>
      </c>
      <c r="C17" s="106" t="inlineStr">
        <is>
          <t>Olive oil</t>
        </is>
      </c>
      <c r="D17" s="117" t="n">
        <v>0.03</v>
      </c>
      <c r="E17" s="118">
        <f>IF(C17="","",IFERROR(INDEX(iUnit,MATCH(C17,iName,0)),"?"))</f>
        <v/>
      </c>
      <c r="F17" s="110">
        <f>IF(C17="","",IFERROR(INDEX(iEff,MATCH(C17,iName,0)),0))</f>
        <v/>
      </c>
      <c r="G17" s="108">
        <f>IF(OR(B17="",C17=""),"",N(D17)*N(F17))</f>
        <v/>
      </c>
    </row>
    <row r="18">
      <c r="B18" s="119" t="inlineStr">
        <is>
          <t>Caesar Salad</t>
        </is>
      </c>
      <c r="C18" s="119" t="inlineStr">
        <is>
          <t>Eggs</t>
        </is>
      </c>
      <c r="D18" s="120" t="n">
        <v>1</v>
      </c>
      <c r="E18" s="121">
        <f>IF(C18="","",IFERROR(INDEX(iUnit,MATCH(C18,iName,0)),"?"))</f>
        <v/>
      </c>
      <c r="F18" s="122">
        <f>IF(C18="","",IFERROR(INDEX(iEff,MATCH(C18,iName,0)),0))</f>
        <v/>
      </c>
      <c r="G18" s="123">
        <f>IF(OR(B18="",C18=""),"",N(D18)*N(F18))</f>
        <v/>
      </c>
    </row>
    <row r="19">
      <c r="B19" s="106" t="inlineStr">
        <is>
          <t>Tomato Soup</t>
        </is>
      </c>
      <c r="C19" s="106" t="inlineStr">
        <is>
          <t>Tomatoes</t>
        </is>
      </c>
      <c r="D19" s="117" t="n">
        <v>0.38</v>
      </c>
      <c r="E19" s="118">
        <f>IF(C19="","",IFERROR(INDEX(iUnit,MATCH(C19,iName,0)),"?"))</f>
        <v/>
      </c>
      <c r="F19" s="110">
        <f>IF(C19="","",IFERROR(INDEX(iEff,MATCH(C19,iName,0)),0))</f>
        <v/>
      </c>
      <c r="G19" s="108">
        <f>IF(OR(B19="",C19=""),"",N(D19)*N(F19))</f>
        <v/>
      </c>
    </row>
    <row r="20">
      <c r="B20" s="106" t="inlineStr">
        <is>
          <t>Tomato Soup</t>
        </is>
      </c>
      <c r="C20" s="106" t="inlineStr">
        <is>
          <t>Cream</t>
        </is>
      </c>
      <c r="D20" s="117" t="n">
        <v>0.06</v>
      </c>
      <c r="E20" s="118">
        <f>IF(C20="","",IFERROR(INDEX(iUnit,MATCH(C20,iName,0)),"?"))</f>
        <v/>
      </c>
      <c r="F20" s="110">
        <f>IF(C20="","",IFERROR(INDEX(iEff,MATCH(C20,iName,0)),0))</f>
        <v/>
      </c>
      <c r="G20" s="108">
        <f>IF(OR(B20="",C20=""),"",N(D20)*N(F20))</f>
        <v/>
      </c>
    </row>
    <row r="21">
      <c r="B21" s="106" t="inlineStr">
        <is>
          <t>Tomato Soup</t>
        </is>
      </c>
      <c r="C21" s="106" t="inlineStr">
        <is>
          <t>Basil</t>
        </is>
      </c>
      <c r="D21" s="117" t="n">
        <v>0.005</v>
      </c>
      <c r="E21" s="118">
        <f>IF(C21="","",IFERROR(INDEX(iUnit,MATCH(C21,iName,0)),"?"))</f>
        <v/>
      </c>
      <c r="F21" s="110">
        <f>IF(C21="","",IFERROR(INDEX(iEff,MATCH(C21,iName,0)),0))</f>
        <v/>
      </c>
      <c r="G21" s="108">
        <f>IF(OR(B21="",C21=""),"",N(D21)*N(F21))</f>
        <v/>
      </c>
    </row>
    <row r="22">
      <c r="B22" s="106" t="inlineStr">
        <is>
          <t>Tomato Soup</t>
        </is>
      </c>
      <c r="C22" s="106" t="inlineStr">
        <is>
          <t>Olive oil</t>
        </is>
      </c>
      <c r="D22" s="117" t="n">
        <v>0.015</v>
      </c>
      <c r="E22" s="118">
        <f>IF(C22="","",IFERROR(INDEX(iUnit,MATCH(C22,iName,0)),"?"))</f>
        <v/>
      </c>
      <c r="F22" s="110">
        <f>IF(C22="","",IFERROR(INDEX(iEff,MATCH(C22,iName,0)),0))</f>
        <v/>
      </c>
      <c r="G22" s="108">
        <f>IF(OR(B22="",C22=""),"",N(D22)*N(F22))</f>
        <v/>
      </c>
    </row>
    <row r="23">
      <c r="B23" s="119" t="inlineStr">
        <is>
          <t>Tomato Soup</t>
        </is>
      </c>
      <c r="C23" s="119" t="inlineStr">
        <is>
          <t>Baguette</t>
        </is>
      </c>
      <c r="D23" s="120" t="n">
        <v>0.3</v>
      </c>
      <c r="E23" s="121">
        <f>IF(C23="","",IFERROR(INDEX(iUnit,MATCH(C23,iName,0)),"?"))</f>
        <v/>
      </c>
      <c r="F23" s="122">
        <f>IF(C23="","",IFERROR(INDEX(iEff,MATCH(C23,iName,0)),0))</f>
        <v/>
      </c>
      <c r="G23" s="123">
        <f>IF(OR(B23="",C23=""),"",N(D23)*N(F23))</f>
        <v/>
      </c>
    </row>
    <row r="24">
      <c r="B24" s="106" t="inlineStr">
        <is>
          <t>Spaghetti Carbonara</t>
        </is>
      </c>
      <c r="C24" s="106" t="inlineStr">
        <is>
          <t>Spaghetti</t>
        </is>
      </c>
      <c r="D24" s="117" t="n">
        <v>0.14</v>
      </c>
      <c r="E24" s="118">
        <f>IF(C24="","",IFERROR(INDEX(iUnit,MATCH(C24,iName,0)),"?"))</f>
        <v/>
      </c>
      <c r="F24" s="110">
        <f>IF(C24="","",IFERROR(INDEX(iEff,MATCH(C24,iName,0)),0))</f>
        <v/>
      </c>
      <c r="G24" s="108">
        <f>IF(OR(B24="",C24=""),"",N(D24)*N(F24))</f>
        <v/>
      </c>
    </row>
    <row r="25">
      <c r="B25" s="106" t="inlineStr">
        <is>
          <t>Spaghetti Carbonara</t>
        </is>
      </c>
      <c r="C25" s="106" t="inlineStr">
        <is>
          <t>Guanciale</t>
        </is>
      </c>
      <c r="D25" s="117" t="n">
        <v>0.08</v>
      </c>
      <c r="E25" s="118">
        <f>IF(C25="","",IFERROR(INDEX(iUnit,MATCH(C25,iName,0)),"?"))</f>
        <v/>
      </c>
      <c r="F25" s="110">
        <f>IF(C25="","",IFERROR(INDEX(iEff,MATCH(C25,iName,0)),0))</f>
        <v/>
      </c>
      <c r="G25" s="108">
        <f>IF(OR(B25="",C25=""),"",N(D25)*N(F25))</f>
        <v/>
      </c>
    </row>
    <row r="26">
      <c r="B26" s="106" t="inlineStr">
        <is>
          <t>Spaghetti Carbonara</t>
        </is>
      </c>
      <c r="C26" s="106" t="inlineStr">
        <is>
          <t>Eggs</t>
        </is>
      </c>
      <c r="D26" s="117" t="n">
        <v>2</v>
      </c>
      <c r="E26" s="118">
        <f>IF(C26="","",IFERROR(INDEX(iUnit,MATCH(C26,iName,0)),"?"))</f>
        <v/>
      </c>
      <c r="F26" s="110">
        <f>IF(C26="","",IFERROR(INDEX(iEff,MATCH(C26,iName,0)),0))</f>
        <v/>
      </c>
      <c r="G26" s="108">
        <f>IF(OR(B26="",C26=""),"",N(D26)*N(F26))</f>
        <v/>
      </c>
    </row>
    <row r="27">
      <c r="B27" s="119" t="inlineStr">
        <is>
          <t>Spaghetti Carbonara</t>
        </is>
      </c>
      <c r="C27" s="119" t="inlineStr">
        <is>
          <t>Parmesan</t>
        </is>
      </c>
      <c r="D27" s="120" t="n">
        <v>0.035</v>
      </c>
      <c r="E27" s="121">
        <f>IF(C27="","",IFERROR(INDEX(iUnit,MATCH(C27,iName,0)),"?"))</f>
        <v/>
      </c>
      <c r="F27" s="122">
        <f>IF(C27="","",IFERROR(INDEX(iEff,MATCH(C27,iName,0)),0))</f>
        <v/>
      </c>
      <c r="G27" s="123">
        <f>IF(OR(B27="",C27=""),"",N(D27)*N(F27))</f>
        <v/>
      </c>
    </row>
    <row r="28">
      <c r="B28" s="106" t="inlineStr">
        <is>
          <t>Pizza Margherita</t>
        </is>
      </c>
      <c r="C28" s="106" t="inlineStr">
        <is>
          <t>Flour</t>
        </is>
      </c>
      <c r="D28" s="117" t="n">
        <v>0.2</v>
      </c>
      <c r="E28" s="118">
        <f>IF(C28="","",IFERROR(INDEX(iUnit,MATCH(C28,iName,0)),"?"))</f>
        <v/>
      </c>
      <c r="F28" s="110">
        <f>IF(C28="","",IFERROR(INDEX(iEff,MATCH(C28,iName,0)),0))</f>
        <v/>
      </c>
      <c r="G28" s="108">
        <f>IF(OR(B28="",C28=""),"",N(D28)*N(F28))</f>
        <v/>
      </c>
    </row>
    <row r="29">
      <c r="B29" s="106" t="inlineStr">
        <is>
          <t>Pizza Margherita</t>
        </is>
      </c>
      <c r="C29" s="106" t="inlineStr">
        <is>
          <t>Tomatoes</t>
        </is>
      </c>
      <c r="D29" s="117" t="n">
        <v>0.12</v>
      </c>
      <c r="E29" s="118">
        <f>IF(C29="","",IFERROR(INDEX(iUnit,MATCH(C29,iName,0)),"?"))</f>
        <v/>
      </c>
      <c r="F29" s="110">
        <f>IF(C29="","",IFERROR(INDEX(iEff,MATCH(C29,iName,0)),0))</f>
        <v/>
      </c>
      <c r="G29" s="108">
        <f>IF(OR(B29="",C29=""),"",N(D29)*N(F29))</f>
        <v/>
      </c>
    </row>
    <row r="30">
      <c r="B30" s="106" t="inlineStr">
        <is>
          <t>Pizza Margherita</t>
        </is>
      </c>
      <c r="C30" s="106" t="inlineStr">
        <is>
          <t>Mozzarella</t>
        </is>
      </c>
      <c r="D30" s="117" t="n">
        <v>0.16</v>
      </c>
      <c r="E30" s="118">
        <f>IF(C30="","",IFERROR(INDEX(iUnit,MATCH(C30,iName,0)),"?"))</f>
        <v/>
      </c>
      <c r="F30" s="110">
        <f>IF(C30="","",IFERROR(INDEX(iEff,MATCH(C30,iName,0)),0))</f>
        <v/>
      </c>
      <c r="G30" s="108">
        <f>IF(OR(B30="",C30=""),"",N(D30)*N(F30))</f>
        <v/>
      </c>
    </row>
    <row r="31">
      <c r="B31" s="106" t="inlineStr">
        <is>
          <t>Pizza Margherita</t>
        </is>
      </c>
      <c r="C31" s="106" t="inlineStr">
        <is>
          <t>Basil</t>
        </is>
      </c>
      <c r="D31" s="117" t="n">
        <v>0.004</v>
      </c>
      <c r="E31" s="118">
        <f>IF(C31="","",IFERROR(INDEX(iUnit,MATCH(C31,iName,0)),"?"))</f>
        <v/>
      </c>
      <c r="F31" s="110">
        <f>IF(C31="","",IFERROR(INDEX(iEff,MATCH(C31,iName,0)),0))</f>
        <v/>
      </c>
      <c r="G31" s="108">
        <f>IF(OR(B31="",C31=""),"",N(D31)*N(F31))</f>
        <v/>
      </c>
    </row>
    <row r="32">
      <c r="B32" s="119" t="inlineStr">
        <is>
          <t>Pizza Margherita</t>
        </is>
      </c>
      <c r="C32" s="119" t="inlineStr">
        <is>
          <t>Olive oil</t>
        </is>
      </c>
      <c r="D32" s="120" t="n">
        <v>0.02</v>
      </c>
      <c r="E32" s="121">
        <f>IF(C32="","",IFERROR(INDEX(iUnit,MATCH(C32,iName,0)),"?"))</f>
        <v/>
      </c>
      <c r="F32" s="122">
        <f>IF(C32="","",IFERROR(INDEX(iEff,MATCH(C32,iName,0)),0))</f>
        <v/>
      </c>
      <c r="G32" s="123">
        <f>IF(OR(B32="",C32=""),"",N(D32)*N(F32))</f>
        <v/>
      </c>
    </row>
    <row r="33">
      <c r="B33" s="106" t="inlineStr">
        <is>
          <t>Wiener Schnitzel</t>
        </is>
      </c>
      <c r="C33" s="106" t="inlineStr">
        <is>
          <t>Veal escalope</t>
        </is>
      </c>
      <c r="D33" s="117" t="n">
        <v>0.17</v>
      </c>
      <c r="E33" s="118">
        <f>IF(C33="","",IFERROR(INDEX(iUnit,MATCH(C33,iName,0)),"?"))</f>
        <v/>
      </c>
      <c r="F33" s="110">
        <f>IF(C33="","",IFERROR(INDEX(iEff,MATCH(C33,iName,0)),0))</f>
        <v/>
      </c>
      <c r="G33" s="108">
        <f>IF(OR(B33="",C33=""),"",N(D33)*N(F33))</f>
        <v/>
      </c>
    </row>
    <row r="34">
      <c r="B34" s="106" t="inlineStr">
        <is>
          <t>Wiener Schnitzel</t>
        </is>
      </c>
      <c r="C34" s="106" t="inlineStr">
        <is>
          <t>Flour</t>
        </is>
      </c>
      <c r="D34" s="117" t="n">
        <v>0.03</v>
      </c>
      <c r="E34" s="118">
        <f>IF(C34="","",IFERROR(INDEX(iUnit,MATCH(C34,iName,0)),"?"))</f>
        <v/>
      </c>
      <c r="F34" s="110">
        <f>IF(C34="","",IFERROR(INDEX(iEff,MATCH(C34,iName,0)),0))</f>
        <v/>
      </c>
      <c r="G34" s="108">
        <f>IF(OR(B34="",C34=""),"",N(D34)*N(F34))</f>
        <v/>
      </c>
    </row>
    <row r="35">
      <c r="B35" s="106" t="inlineStr">
        <is>
          <t>Wiener Schnitzel</t>
        </is>
      </c>
      <c r="C35" s="106" t="inlineStr">
        <is>
          <t>Eggs</t>
        </is>
      </c>
      <c r="D35" s="117" t="n">
        <v>1</v>
      </c>
      <c r="E35" s="118">
        <f>IF(C35="","",IFERROR(INDEX(iUnit,MATCH(C35,iName,0)),"?"))</f>
        <v/>
      </c>
      <c r="F35" s="110">
        <f>IF(C35="","",IFERROR(INDEX(iEff,MATCH(C35,iName,0)),0))</f>
        <v/>
      </c>
      <c r="G35" s="108">
        <f>IF(OR(B35="",C35=""),"",N(D35)*N(F35))</f>
        <v/>
      </c>
    </row>
    <row r="36">
      <c r="B36" s="106" t="inlineStr">
        <is>
          <t>Wiener Schnitzel</t>
        </is>
      </c>
      <c r="C36" s="106" t="inlineStr">
        <is>
          <t>Baguette</t>
        </is>
      </c>
      <c r="D36" s="117" t="n">
        <v>0.35</v>
      </c>
      <c r="E36" s="118">
        <f>IF(C36="","",IFERROR(INDEX(iUnit,MATCH(C36,iName,0)),"?"))</f>
        <v/>
      </c>
      <c r="F36" s="110">
        <f>IF(C36="","",IFERROR(INDEX(iEff,MATCH(C36,iName,0)),0))</f>
        <v/>
      </c>
      <c r="G36" s="108">
        <f>IF(OR(B36="",C36=""),"",N(D36)*N(F36))</f>
        <v/>
      </c>
    </row>
    <row r="37">
      <c r="B37" s="106" t="inlineStr">
        <is>
          <t>Wiener Schnitzel</t>
        </is>
      </c>
      <c r="C37" s="106" t="inlineStr">
        <is>
          <t>Butter</t>
        </is>
      </c>
      <c r="D37" s="117" t="n">
        <v>0.05</v>
      </c>
      <c r="E37" s="118">
        <f>IF(C37="","",IFERROR(INDEX(iUnit,MATCH(C37,iName,0)),"?"))</f>
        <v/>
      </c>
      <c r="F37" s="110">
        <f>IF(C37="","",IFERROR(INDEX(iEff,MATCH(C37,iName,0)),0))</f>
        <v/>
      </c>
      <c r="G37" s="108">
        <f>IF(OR(B37="",C37=""),"",N(D37)*N(F37))</f>
        <v/>
      </c>
    </row>
    <row r="38">
      <c r="B38" s="106" t="inlineStr">
        <is>
          <t>Wiener Schnitzel</t>
        </is>
      </c>
      <c r="C38" s="106" t="inlineStr">
        <is>
          <t>Potatoes</t>
        </is>
      </c>
      <c r="D38" s="117" t="n">
        <v>0.28</v>
      </c>
      <c r="E38" s="118">
        <f>IF(C38="","",IFERROR(INDEX(iUnit,MATCH(C38,iName,0)),"?"))</f>
        <v/>
      </c>
      <c r="F38" s="110">
        <f>IF(C38="","",IFERROR(INDEX(iEff,MATCH(C38,iName,0)),0))</f>
        <v/>
      </c>
      <c r="G38" s="108">
        <f>IF(OR(B38="",C38=""),"",N(D38)*N(F38))</f>
        <v/>
      </c>
    </row>
    <row r="39">
      <c r="B39" s="119" t="inlineStr">
        <is>
          <t>Wiener Schnitzel</t>
        </is>
      </c>
      <c r="C39" s="119" t="inlineStr">
        <is>
          <t>Lemons</t>
        </is>
      </c>
      <c r="D39" s="120" t="n">
        <v>0.03</v>
      </c>
      <c r="E39" s="121">
        <f>IF(C39="","",IFERROR(INDEX(iUnit,MATCH(C39,iName,0)),"?"))</f>
        <v/>
      </c>
      <c r="F39" s="122">
        <f>IF(C39="","",IFERROR(INDEX(iEff,MATCH(C39,iName,0)),0))</f>
        <v/>
      </c>
      <c r="G39" s="123">
        <f>IF(OR(B39="",C39=""),"",N(D39)*N(F39))</f>
        <v/>
      </c>
    </row>
    <row r="40">
      <c r="B40" s="106" t="inlineStr">
        <is>
          <t>Salmon Fillet</t>
        </is>
      </c>
      <c r="C40" s="106" t="inlineStr">
        <is>
          <t>Salmon fillet</t>
        </is>
      </c>
      <c r="D40" s="117" t="n">
        <v>0.18</v>
      </c>
      <c r="E40" s="118">
        <f>IF(C40="","",IFERROR(INDEX(iUnit,MATCH(C40,iName,0)),"?"))</f>
        <v/>
      </c>
      <c r="F40" s="110">
        <f>IF(C40="","",IFERROR(INDEX(iEff,MATCH(C40,iName,0)),0))</f>
        <v/>
      </c>
      <c r="G40" s="108">
        <f>IF(OR(B40="",C40=""),"",N(D40)*N(F40))</f>
        <v/>
      </c>
    </row>
    <row r="41">
      <c r="B41" s="106" t="inlineStr">
        <is>
          <t>Salmon Fillet</t>
        </is>
      </c>
      <c r="C41" s="106" t="inlineStr">
        <is>
          <t>Potatoes</t>
        </is>
      </c>
      <c r="D41" s="117" t="n">
        <v>0.22</v>
      </c>
      <c r="E41" s="118">
        <f>IF(C41="","",IFERROR(INDEX(iUnit,MATCH(C41,iName,0)),"?"))</f>
        <v/>
      </c>
      <c r="F41" s="110">
        <f>IF(C41="","",IFERROR(INDEX(iEff,MATCH(C41,iName,0)),0))</f>
        <v/>
      </c>
      <c r="G41" s="108">
        <f>IF(OR(B41="",C41=""),"",N(D41)*N(F41))</f>
        <v/>
      </c>
    </row>
    <row r="42">
      <c r="B42" s="106" t="inlineStr">
        <is>
          <t>Salmon Fillet</t>
        </is>
      </c>
      <c r="C42" s="106" t="inlineStr">
        <is>
          <t>Butter</t>
        </is>
      </c>
      <c r="D42" s="117" t="n">
        <v>0.035</v>
      </c>
      <c r="E42" s="118">
        <f>IF(C42="","",IFERROR(INDEX(iUnit,MATCH(C42,iName,0)),"?"))</f>
        <v/>
      </c>
      <c r="F42" s="110">
        <f>IF(C42="","",IFERROR(INDEX(iEff,MATCH(C42,iName,0)),0))</f>
        <v/>
      </c>
      <c r="G42" s="108">
        <f>IF(OR(B42="",C42=""),"",N(D42)*N(F42))</f>
        <v/>
      </c>
    </row>
    <row r="43">
      <c r="B43" s="106" t="inlineStr">
        <is>
          <t>Salmon Fillet</t>
        </is>
      </c>
      <c r="C43" s="106" t="inlineStr">
        <is>
          <t>Lemons</t>
        </is>
      </c>
      <c r="D43" s="117" t="n">
        <v>0.03</v>
      </c>
      <c r="E43" s="118">
        <f>IF(C43="","",IFERROR(INDEX(iUnit,MATCH(C43,iName,0)),"?"))</f>
        <v/>
      </c>
      <c r="F43" s="110">
        <f>IF(C43="","",IFERROR(INDEX(iEff,MATCH(C43,iName,0)),0))</f>
        <v/>
      </c>
      <c r="G43" s="108">
        <f>IF(OR(B43="",C43=""),"",N(D43)*N(F43))</f>
        <v/>
      </c>
    </row>
    <row r="44">
      <c r="B44" s="119" t="inlineStr">
        <is>
          <t>Salmon Fillet</t>
        </is>
      </c>
      <c r="C44" s="119" t="inlineStr">
        <is>
          <t>Cream</t>
        </is>
      </c>
      <c r="D44" s="120" t="n">
        <v>0.06</v>
      </c>
      <c r="E44" s="121">
        <f>IF(C44="","",IFERROR(INDEX(iUnit,MATCH(C44,iName,0)),"?"))</f>
        <v/>
      </c>
      <c r="F44" s="122">
        <f>IF(C44="","",IFERROR(INDEX(iEff,MATCH(C44,iName,0)),0))</f>
        <v/>
      </c>
      <c r="G44" s="123">
        <f>IF(OR(B44="",C44=""),"",N(D44)*N(F44))</f>
        <v/>
      </c>
    </row>
    <row r="45">
      <c r="B45" s="106" t="inlineStr">
        <is>
          <t>Mushroom Risotto</t>
        </is>
      </c>
      <c r="C45" s="106" t="inlineStr">
        <is>
          <t>Arborio rice</t>
        </is>
      </c>
      <c r="D45" s="117" t="n">
        <v>0.11</v>
      </c>
      <c r="E45" s="118">
        <f>IF(C45="","",IFERROR(INDEX(iUnit,MATCH(C45,iName,0)),"?"))</f>
        <v/>
      </c>
      <c r="F45" s="110">
        <f>IF(C45="","",IFERROR(INDEX(iEff,MATCH(C45,iName,0)),0))</f>
        <v/>
      </c>
      <c r="G45" s="108">
        <f>IF(OR(B45="",C45=""),"",N(D45)*N(F45))</f>
        <v/>
      </c>
    </row>
    <row r="46">
      <c r="B46" s="106" t="inlineStr">
        <is>
          <t>Mushroom Risotto</t>
        </is>
      </c>
      <c r="C46" s="106" t="inlineStr">
        <is>
          <t>Mushrooms</t>
        </is>
      </c>
      <c r="D46" s="117" t="n">
        <v>0.22</v>
      </c>
      <c r="E46" s="118">
        <f>IF(C46="","",IFERROR(INDEX(iUnit,MATCH(C46,iName,0)),"?"))</f>
        <v/>
      </c>
      <c r="F46" s="110">
        <f>IF(C46="","",IFERROR(INDEX(iEff,MATCH(C46,iName,0)),0))</f>
        <v/>
      </c>
      <c r="G46" s="108">
        <f>IF(OR(B46="",C46=""),"",N(D46)*N(F46))</f>
        <v/>
      </c>
    </row>
    <row r="47">
      <c r="B47" s="106" t="inlineStr">
        <is>
          <t>Mushroom Risotto</t>
        </is>
      </c>
      <c r="C47" s="106" t="inlineStr">
        <is>
          <t>Parmesan</t>
        </is>
      </c>
      <c r="D47" s="117" t="n">
        <v>0.035</v>
      </c>
      <c r="E47" s="118">
        <f>IF(C47="","",IFERROR(INDEX(iUnit,MATCH(C47,iName,0)),"?"))</f>
        <v/>
      </c>
      <c r="F47" s="110">
        <f>IF(C47="","",IFERROR(INDEX(iEff,MATCH(C47,iName,0)),0))</f>
        <v/>
      </c>
      <c r="G47" s="108">
        <f>IF(OR(B47="",C47=""),"",N(D47)*N(F47))</f>
        <v/>
      </c>
    </row>
    <row r="48">
      <c r="B48" s="106" t="inlineStr">
        <is>
          <t>Mushroom Risotto</t>
        </is>
      </c>
      <c r="C48" s="106" t="inlineStr">
        <is>
          <t>Butter</t>
        </is>
      </c>
      <c r="D48" s="117" t="n">
        <v>0.035</v>
      </c>
      <c r="E48" s="118">
        <f>IF(C48="","",IFERROR(INDEX(iUnit,MATCH(C48,iName,0)),"?"))</f>
        <v/>
      </c>
      <c r="F48" s="110">
        <f>IF(C48="","",IFERROR(INDEX(iEff,MATCH(C48,iName,0)),0))</f>
        <v/>
      </c>
      <c r="G48" s="108">
        <f>IF(OR(B48="",C48=""),"",N(D48)*N(F48))</f>
        <v/>
      </c>
    </row>
    <row r="49">
      <c r="B49" s="119" t="inlineStr">
        <is>
          <t>Mushroom Risotto</t>
        </is>
      </c>
      <c r="C49" s="119" t="inlineStr">
        <is>
          <t>Cream</t>
        </is>
      </c>
      <c r="D49" s="120" t="n">
        <v>0.04</v>
      </c>
      <c r="E49" s="121">
        <f>IF(C49="","",IFERROR(INDEX(iUnit,MATCH(C49,iName,0)),"?"))</f>
        <v/>
      </c>
      <c r="F49" s="122">
        <f>IF(C49="","",IFERROR(INDEX(iEff,MATCH(C49,iName,0)),0))</f>
        <v/>
      </c>
      <c r="G49" s="123">
        <f>IF(OR(B49="",C49=""),"",N(D49)*N(F49))</f>
        <v/>
      </c>
    </row>
    <row r="50">
      <c r="B50" s="106" t="inlineStr">
        <is>
          <t>Cheeseburger</t>
        </is>
      </c>
      <c r="C50" s="106" t="inlineStr">
        <is>
          <t>Ground beef</t>
        </is>
      </c>
      <c r="D50" s="117" t="n">
        <v>0.19</v>
      </c>
      <c r="E50" s="118">
        <f>IF(C50="","",IFERROR(INDEX(iUnit,MATCH(C50,iName,0)),"?"))</f>
        <v/>
      </c>
      <c r="F50" s="110">
        <f>IF(C50="","",IFERROR(INDEX(iEff,MATCH(C50,iName,0)),0))</f>
        <v/>
      </c>
      <c r="G50" s="108">
        <f>IF(OR(B50="",C50=""),"",N(D50)*N(F50))</f>
        <v/>
      </c>
    </row>
    <row r="51">
      <c r="B51" s="106" t="inlineStr">
        <is>
          <t>Cheeseburger</t>
        </is>
      </c>
      <c r="C51" s="106" t="inlineStr">
        <is>
          <t>Burger bun</t>
        </is>
      </c>
      <c r="D51" s="117" t="n">
        <v>1</v>
      </c>
      <c r="E51" s="118">
        <f>IF(C51="","",IFERROR(INDEX(iUnit,MATCH(C51,iName,0)),"?"))</f>
        <v/>
      </c>
      <c r="F51" s="110">
        <f>IF(C51="","",IFERROR(INDEX(iEff,MATCH(C51,iName,0)),0))</f>
        <v/>
      </c>
      <c r="G51" s="108">
        <f>IF(OR(B51="",C51=""),"",N(D51)*N(F51))</f>
        <v/>
      </c>
    </row>
    <row r="52">
      <c r="B52" s="106" t="inlineStr">
        <is>
          <t>Cheeseburger</t>
        </is>
      </c>
      <c r="C52" s="106" t="inlineStr">
        <is>
          <t>Cheddar</t>
        </is>
      </c>
      <c r="D52" s="117" t="n">
        <v>0.035</v>
      </c>
      <c r="E52" s="118">
        <f>IF(C52="","",IFERROR(INDEX(iUnit,MATCH(C52,iName,0)),"?"))</f>
        <v/>
      </c>
      <c r="F52" s="110">
        <f>IF(C52="","",IFERROR(INDEX(iEff,MATCH(C52,iName,0)),0))</f>
        <v/>
      </c>
      <c r="G52" s="108">
        <f>IF(OR(B52="",C52=""),"",N(D52)*N(F52))</f>
        <v/>
      </c>
    </row>
    <row r="53">
      <c r="B53" s="106" t="inlineStr">
        <is>
          <t>Cheeseburger</t>
        </is>
      </c>
      <c r="C53" s="106" t="inlineStr">
        <is>
          <t>Tomatoes</t>
        </is>
      </c>
      <c r="D53" s="117" t="n">
        <v>0.05</v>
      </c>
      <c r="E53" s="118">
        <f>IF(C53="","",IFERROR(INDEX(iUnit,MATCH(C53,iName,0)),"?"))</f>
        <v/>
      </c>
      <c r="F53" s="110">
        <f>IF(C53="","",IFERROR(INDEX(iEff,MATCH(C53,iName,0)),0))</f>
        <v/>
      </c>
      <c r="G53" s="108">
        <f>IF(OR(B53="",C53=""),"",N(D53)*N(F53))</f>
        <v/>
      </c>
    </row>
    <row r="54">
      <c r="B54" s="106" t="inlineStr">
        <is>
          <t>Cheeseburger</t>
        </is>
      </c>
      <c r="C54" s="106" t="inlineStr">
        <is>
          <t>Romaine lettuce</t>
        </is>
      </c>
      <c r="D54" s="117" t="n">
        <v>0.03</v>
      </c>
      <c r="E54" s="118">
        <f>IF(C54="","",IFERROR(INDEX(iUnit,MATCH(C54,iName,0)),"?"))</f>
        <v/>
      </c>
      <c r="F54" s="110">
        <f>IF(C54="","",IFERROR(INDEX(iEff,MATCH(C54,iName,0)),0))</f>
        <v/>
      </c>
      <c r="G54" s="108">
        <f>IF(OR(B54="",C54=""),"",N(D54)*N(F54))</f>
        <v/>
      </c>
    </row>
    <row r="55">
      <c r="B55" s="106" t="inlineStr">
        <is>
          <t>Cheeseburger</t>
        </is>
      </c>
      <c r="C55" s="106" t="inlineStr">
        <is>
          <t>Potatoes</t>
        </is>
      </c>
      <c r="D55" s="117" t="n">
        <v>0.28</v>
      </c>
      <c r="E55" s="118">
        <f>IF(C55="","",IFERROR(INDEX(iUnit,MATCH(C55,iName,0)),"?"))</f>
        <v/>
      </c>
      <c r="F55" s="110">
        <f>IF(C55="","",IFERROR(INDEX(iEff,MATCH(C55,iName,0)),0))</f>
        <v/>
      </c>
      <c r="G55" s="108">
        <f>IF(OR(B55="",C55=""),"",N(D55)*N(F55))</f>
        <v/>
      </c>
    </row>
    <row r="56">
      <c r="B56" s="119" t="inlineStr">
        <is>
          <t>Cheeseburger</t>
        </is>
      </c>
      <c r="C56" s="119" t="inlineStr">
        <is>
          <t>Frying oil</t>
        </is>
      </c>
      <c r="D56" s="120" t="n">
        <v>0.06</v>
      </c>
      <c r="E56" s="121">
        <f>IF(C56="","",IFERROR(INDEX(iUnit,MATCH(C56,iName,0)),"?"))</f>
        <v/>
      </c>
      <c r="F56" s="122">
        <f>IF(C56="","",IFERROR(INDEX(iEff,MATCH(C56,iName,0)),0))</f>
        <v/>
      </c>
      <c r="G56" s="123">
        <f>IF(OR(B56="",C56=""),"",N(D56)*N(F56))</f>
        <v/>
      </c>
    </row>
    <row r="57">
      <c r="B57" s="106" t="inlineStr">
        <is>
          <t>Tiramisu</t>
        </is>
      </c>
      <c r="C57" s="106" t="inlineStr">
        <is>
          <t>Mascarpone</t>
        </is>
      </c>
      <c r="D57" s="117" t="n">
        <v>0.09</v>
      </c>
      <c r="E57" s="118">
        <f>IF(C57="","",IFERROR(INDEX(iUnit,MATCH(C57,iName,0)),"?"))</f>
        <v/>
      </c>
      <c r="F57" s="110">
        <f>IF(C57="","",IFERROR(INDEX(iEff,MATCH(C57,iName,0)),0))</f>
        <v/>
      </c>
      <c r="G57" s="108">
        <f>IF(OR(B57="",C57=""),"",N(D57)*N(F57))</f>
        <v/>
      </c>
    </row>
    <row r="58">
      <c r="B58" s="106" t="inlineStr">
        <is>
          <t>Tiramisu</t>
        </is>
      </c>
      <c r="C58" s="106" t="inlineStr">
        <is>
          <t>Ladyfingers</t>
        </is>
      </c>
      <c r="D58" s="117" t="n">
        <v>0.045</v>
      </c>
      <c r="E58" s="118">
        <f>IF(C58="","",IFERROR(INDEX(iUnit,MATCH(C58,iName,0)),"?"))</f>
        <v/>
      </c>
      <c r="F58" s="110">
        <f>IF(C58="","",IFERROR(INDEX(iEff,MATCH(C58,iName,0)),0))</f>
        <v/>
      </c>
      <c r="G58" s="108">
        <f>IF(OR(B58="",C58=""),"",N(D58)*N(F58))</f>
        <v/>
      </c>
    </row>
    <row r="59">
      <c r="B59" s="106" t="inlineStr">
        <is>
          <t>Tiramisu</t>
        </is>
      </c>
      <c r="C59" s="106" t="inlineStr">
        <is>
          <t>Eggs</t>
        </is>
      </c>
      <c r="D59" s="117" t="n">
        <v>1</v>
      </c>
      <c r="E59" s="118">
        <f>IF(C59="","",IFERROR(INDEX(iUnit,MATCH(C59,iName,0)),"?"))</f>
        <v/>
      </c>
      <c r="F59" s="110">
        <f>IF(C59="","",IFERROR(INDEX(iEff,MATCH(C59,iName,0)),0))</f>
        <v/>
      </c>
      <c r="G59" s="108">
        <f>IF(OR(B59="",C59=""),"",N(D59)*N(F59))</f>
        <v/>
      </c>
    </row>
    <row r="60">
      <c r="B60" s="106" t="inlineStr">
        <is>
          <t>Tiramisu</t>
        </is>
      </c>
      <c r="C60" s="106" t="inlineStr">
        <is>
          <t>Sugar</t>
        </is>
      </c>
      <c r="D60" s="117" t="n">
        <v>0.025</v>
      </c>
      <c r="E60" s="118">
        <f>IF(C60="","",IFERROR(INDEX(iUnit,MATCH(C60,iName,0)),"?"))</f>
        <v/>
      </c>
      <c r="F60" s="110">
        <f>IF(C60="","",IFERROR(INDEX(iEff,MATCH(C60,iName,0)),0))</f>
        <v/>
      </c>
      <c r="G60" s="108">
        <f>IF(OR(B60="",C60=""),"",N(D60)*N(F60))</f>
        <v/>
      </c>
    </row>
    <row r="61">
      <c r="B61" s="106" t="inlineStr">
        <is>
          <t>Tiramisu</t>
        </is>
      </c>
      <c r="C61" s="106" t="inlineStr">
        <is>
          <t>Coffee beans</t>
        </is>
      </c>
      <c r="D61" s="117" t="n">
        <v>0.008</v>
      </c>
      <c r="E61" s="118">
        <f>IF(C61="","",IFERROR(INDEX(iUnit,MATCH(C61,iName,0)),"?"))</f>
        <v/>
      </c>
      <c r="F61" s="110">
        <f>IF(C61="","",IFERROR(INDEX(iEff,MATCH(C61,iName,0)),0))</f>
        <v/>
      </c>
      <c r="G61" s="108">
        <f>IF(OR(B61="",C61=""),"",N(D61)*N(F61))</f>
        <v/>
      </c>
    </row>
    <row r="62">
      <c r="B62" s="119" t="inlineStr">
        <is>
          <t>Tiramisu</t>
        </is>
      </c>
      <c r="C62" s="119" t="inlineStr">
        <is>
          <t>Dark chocolate</t>
        </is>
      </c>
      <c r="D62" s="120" t="n">
        <v>0.006</v>
      </c>
      <c r="E62" s="121">
        <f>IF(C62="","",IFERROR(INDEX(iUnit,MATCH(C62,iName,0)),"?"))</f>
        <v/>
      </c>
      <c r="F62" s="122">
        <f>IF(C62="","",IFERROR(INDEX(iEff,MATCH(C62,iName,0)),0))</f>
        <v/>
      </c>
      <c r="G62" s="123">
        <f>IF(OR(B62="",C62=""),"",N(D62)*N(F62))</f>
        <v/>
      </c>
    </row>
    <row r="63">
      <c r="B63" s="106" t="inlineStr">
        <is>
          <t>Chocolate Fondant</t>
        </is>
      </c>
      <c r="C63" s="106" t="inlineStr">
        <is>
          <t>Dark chocolate</t>
        </is>
      </c>
      <c r="D63" s="117" t="n">
        <v>0.065</v>
      </c>
      <c r="E63" s="118">
        <f>IF(C63="","",IFERROR(INDEX(iUnit,MATCH(C63,iName,0)),"?"))</f>
        <v/>
      </c>
      <c r="F63" s="110">
        <f>IF(C63="","",IFERROR(INDEX(iEff,MATCH(C63,iName,0)),0))</f>
        <v/>
      </c>
      <c r="G63" s="108">
        <f>IF(OR(B63="",C63=""),"",N(D63)*N(F63))</f>
        <v/>
      </c>
    </row>
    <row r="64">
      <c r="B64" s="106" t="inlineStr">
        <is>
          <t>Chocolate Fondant</t>
        </is>
      </c>
      <c r="C64" s="106" t="inlineStr">
        <is>
          <t>Butter</t>
        </is>
      </c>
      <c r="D64" s="117" t="n">
        <v>0.045</v>
      </c>
      <c r="E64" s="118">
        <f>IF(C64="","",IFERROR(INDEX(iUnit,MATCH(C64,iName,0)),"?"))</f>
        <v/>
      </c>
      <c r="F64" s="110">
        <f>IF(C64="","",IFERROR(INDEX(iEff,MATCH(C64,iName,0)),0))</f>
        <v/>
      </c>
      <c r="G64" s="108">
        <f>IF(OR(B64="",C64=""),"",N(D64)*N(F64))</f>
        <v/>
      </c>
    </row>
    <row r="65">
      <c r="B65" s="106" t="inlineStr">
        <is>
          <t>Chocolate Fondant</t>
        </is>
      </c>
      <c r="C65" s="106" t="inlineStr">
        <is>
          <t>Eggs</t>
        </is>
      </c>
      <c r="D65" s="117" t="n">
        <v>1.5</v>
      </c>
      <c r="E65" s="118">
        <f>IF(C65="","",IFERROR(INDEX(iUnit,MATCH(C65,iName,0)),"?"))</f>
        <v/>
      </c>
      <c r="F65" s="110">
        <f>IF(C65="","",IFERROR(INDEX(iEff,MATCH(C65,iName,0)),0))</f>
        <v/>
      </c>
      <c r="G65" s="108">
        <f>IF(OR(B65="",C65=""),"",N(D65)*N(F65))</f>
        <v/>
      </c>
    </row>
    <row r="66">
      <c r="B66" s="106" t="inlineStr">
        <is>
          <t>Chocolate Fondant</t>
        </is>
      </c>
      <c r="C66" s="106" t="inlineStr">
        <is>
          <t>Sugar</t>
        </is>
      </c>
      <c r="D66" s="117" t="n">
        <v>0.03</v>
      </c>
      <c r="E66" s="118">
        <f>IF(C66="","",IFERROR(INDEX(iUnit,MATCH(C66,iName,0)),"?"))</f>
        <v/>
      </c>
      <c r="F66" s="110">
        <f>IF(C66="","",IFERROR(INDEX(iEff,MATCH(C66,iName,0)),0))</f>
        <v/>
      </c>
      <c r="G66" s="108">
        <f>IF(OR(B66="",C66=""),"",N(D66)*N(F66))</f>
        <v/>
      </c>
    </row>
    <row r="67">
      <c r="B67" s="106" t="inlineStr">
        <is>
          <t>Chocolate Fondant</t>
        </is>
      </c>
      <c r="C67" s="106" t="inlineStr">
        <is>
          <t>Flour</t>
        </is>
      </c>
      <c r="D67" s="117" t="n">
        <v>0.02</v>
      </c>
      <c r="E67" s="118">
        <f>IF(C67="","",IFERROR(INDEX(iUnit,MATCH(C67,iName,0)),"?"))</f>
        <v/>
      </c>
      <c r="F67" s="110">
        <f>IF(C67="","",IFERROR(INDEX(iEff,MATCH(C67,iName,0)),0))</f>
        <v/>
      </c>
      <c r="G67" s="108">
        <f>IF(OR(B67="",C67=""),"",N(D67)*N(F67))</f>
        <v/>
      </c>
    </row>
    <row r="68">
      <c r="B68" s="119" t="inlineStr">
        <is>
          <t>Chocolate Fondant</t>
        </is>
      </c>
      <c r="C68" s="119" t="inlineStr">
        <is>
          <t>Cream</t>
        </is>
      </c>
      <c r="D68" s="120" t="n">
        <v>0.04</v>
      </c>
      <c r="E68" s="121">
        <f>IF(C68="","",IFERROR(INDEX(iUnit,MATCH(C68,iName,0)),"?"))</f>
        <v/>
      </c>
      <c r="F68" s="122">
        <f>IF(C68="","",IFERROR(INDEX(iEff,MATCH(C68,iName,0)),0))</f>
        <v/>
      </c>
      <c r="G68" s="123">
        <f>IF(OR(B68="",C68=""),"",N(D68)*N(F68))</f>
        <v/>
      </c>
    </row>
    <row r="69">
      <c r="B69" s="106" t="inlineStr">
        <is>
          <t>Lemon Sorbet</t>
        </is>
      </c>
      <c r="C69" s="106" t="inlineStr">
        <is>
          <t>Lemons</t>
        </is>
      </c>
      <c r="D69" s="117" t="n">
        <v>0.14</v>
      </c>
      <c r="E69" s="118">
        <f>IF(C69="","",IFERROR(INDEX(iUnit,MATCH(C69,iName,0)),"?"))</f>
        <v/>
      </c>
      <c r="F69" s="110">
        <f>IF(C69="","",IFERROR(INDEX(iEff,MATCH(C69,iName,0)),0))</f>
        <v/>
      </c>
      <c r="G69" s="108">
        <f>IF(OR(B69="",C69=""),"",N(D69)*N(F69))</f>
        <v/>
      </c>
    </row>
    <row r="70">
      <c r="B70" s="119" t="inlineStr">
        <is>
          <t>Lemon Sorbet</t>
        </is>
      </c>
      <c r="C70" s="119" t="inlineStr">
        <is>
          <t>Sugar</t>
        </is>
      </c>
      <c r="D70" s="120" t="n">
        <v>0.07000000000000001</v>
      </c>
      <c r="E70" s="121">
        <f>IF(C70="","",IFERROR(INDEX(iUnit,MATCH(C70,iName,0)),"?"))</f>
        <v/>
      </c>
      <c r="F70" s="122">
        <f>IF(C70="","",IFERROR(INDEX(iEff,MATCH(C70,iName,0)),0))</f>
        <v/>
      </c>
      <c r="G70" s="123">
        <f>IF(OR(B70="",C70=""),"",N(D70)*N(F70))</f>
        <v/>
      </c>
    </row>
    <row r="71">
      <c r="B71" s="106" t="inlineStr">
        <is>
          <t>Espresso</t>
        </is>
      </c>
      <c r="C71" s="106" t="inlineStr">
        <is>
          <t>Coffee beans</t>
        </is>
      </c>
      <c r="D71" s="117" t="n">
        <v>0.008999999999999999</v>
      </c>
      <c r="E71" s="118">
        <f>IF(C71="","",IFERROR(INDEX(iUnit,MATCH(C71,iName,0)),"?"))</f>
        <v/>
      </c>
      <c r="F71" s="110">
        <f>IF(C71="","",IFERROR(INDEX(iEff,MATCH(C71,iName,0)),0))</f>
        <v/>
      </c>
      <c r="G71" s="108">
        <f>IF(OR(B71="",C71=""),"",N(D71)*N(F71))</f>
        <v/>
      </c>
    </row>
    <row r="72">
      <c r="B72" s="119" t="inlineStr">
        <is>
          <t>Espresso</t>
        </is>
      </c>
      <c r="C72" s="119" t="inlineStr">
        <is>
          <t>Sugar</t>
        </is>
      </c>
      <c r="D72" s="120" t="n">
        <v>0.006</v>
      </c>
      <c r="E72" s="121">
        <f>IF(C72="","",IFERROR(INDEX(iUnit,MATCH(C72,iName,0)),"?"))</f>
        <v/>
      </c>
      <c r="F72" s="122">
        <f>IF(C72="","",IFERROR(INDEX(iEff,MATCH(C72,iName,0)),0))</f>
        <v/>
      </c>
      <c r="G72" s="123">
        <f>IF(OR(B72="",C72=""),"",N(D72)*N(F72))</f>
        <v/>
      </c>
    </row>
    <row r="73">
      <c r="B73" s="106" t="inlineStr">
        <is>
          <t>Cappuccino</t>
        </is>
      </c>
      <c r="C73" s="106" t="inlineStr">
        <is>
          <t>Coffee beans</t>
        </is>
      </c>
      <c r="D73" s="117" t="n">
        <v>0.008999999999999999</v>
      </c>
      <c r="E73" s="118">
        <f>IF(C73="","",IFERROR(INDEX(iUnit,MATCH(C73,iName,0)),"?"))</f>
        <v/>
      </c>
      <c r="F73" s="110">
        <f>IF(C73="","",IFERROR(INDEX(iEff,MATCH(C73,iName,0)),0))</f>
        <v/>
      </c>
      <c r="G73" s="108">
        <f>IF(OR(B73="",C73=""),"",N(D73)*N(F73))</f>
        <v/>
      </c>
    </row>
    <row r="74">
      <c r="B74" s="106" t="inlineStr">
        <is>
          <t>Cappuccino</t>
        </is>
      </c>
      <c r="C74" s="106" t="inlineStr">
        <is>
          <t>Milk</t>
        </is>
      </c>
      <c r="D74" s="117" t="n">
        <v>0.16</v>
      </c>
      <c r="E74" s="118">
        <f>IF(C74="","",IFERROR(INDEX(iUnit,MATCH(C74,iName,0)),"?"))</f>
        <v/>
      </c>
      <c r="F74" s="110">
        <f>IF(C74="","",IFERROR(INDEX(iEff,MATCH(C74,iName,0)),0))</f>
        <v/>
      </c>
      <c r="G74" s="108">
        <f>IF(OR(B74="",C74=""),"",N(D74)*N(F74))</f>
        <v/>
      </c>
    </row>
    <row r="75">
      <c r="B75" s="119" t="inlineStr">
        <is>
          <t>Cappuccino</t>
        </is>
      </c>
      <c r="C75" s="119" t="inlineStr">
        <is>
          <t>Sugar</t>
        </is>
      </c>
      <c r="D75" s="120" t="n">
        <v>0.006</v>
      </c>
      <c r="E75" s="121">
        <f>IF(C75="","",IFERROR(INDEX(iUnit,MATCH(C75,iName,0)),"?"))</f>
        <v/>
      </c>
      <c r="F75" s="122">
        <f>IF(C75="","",IFERROR(INDEX(iEff,MATCH(C75,iName,0)),0))</f>
        <v/>
      </c>
      <c r="G75" s="123">
        <f>IF(OR(B75="",C75=""),"",N(D75)*N(F75))</f>
        <v/>
      </c>
    </row>
    <row r="76">
      <c r="B76" s="106" t="inlineStr">
        <is>
          <t>Homemade Lemonade</t>
        </is>
      </c>
      <c r="C76" s="106" t="inlineStr">
        <is>
          <t>Lemons</t>
        </is>
      </c>
      <c r="D76" s="117" t="n">
        <v>0.09</v>
      </c>
      <c r="E76" s="118">
        <f>IF(C76="","",IFERROR(INDEX(iUnit,MATCH(C76,iName,0)),"?"))</f>
        <v/>
      </c>
      <c r="F76" s="110">
        <f>IF(C76="","",IFERROR(INDEX(iEff,MATCH(C76,iName,0)),0))</f>
        <v/>
      </c>
      <c r="G76" s="108">
        <f>IF(OR(B76="",C76=""),"",N(D76)*N(F76))</f>
        <v/>
      </c>
    </row>
    <row r="77">
      <c r="B77" s="119" t="inlineStr">
        <is>
          <t>Homemade Lemonade</t>
        </is>
      </c>
      <c r="C77" s="119" t="inlineStr">
        <is>
          <t>Sugar</t>
        </is>
      </c>
      <c r="D77" s="120" t="n">
        <v>0.035</v>
      </c>
      <c r="E77" s="121">
        <f>IF(C77="","",IFERROR(INDEX(iUnit,MATCH(C77,iName,0)),"?"))</f>
        <v/>
      </c>
      <c r="F77" s="122">
        <f>IF(C77="","",IFERROR(INDEX(iEff,MATCH(C77,iName,0)),0))</f>
        <v/>
      </c>
      <c r="G77" s="123">
        <f>IF(OR(B77="",C77=""),"",N(D77)*N(F77))</f>
        <v/>
      </c>
    </row>
    <row r="78">
      <c r="B78" s="106" t="n"/>
      <c r="C78" s="106" t="n"/>
      <c r="D78" s="117" t="n"/>
      <c r="E78" s="118">
        <f>IF(C78="","",IFERROR(INDEX(iUnit,MATCH(C78,iName,0)),"?"))</f>
        <v/>
      </c>
      <c r="F78" s="110">
        <f>IF(C78="","",IFERROR(INDEX(iEff,MATCH(C78,iName,0)),0))</f>
        <v/>
      </c>
      <c r="G78" s="108">
        <f>IF(OR(B78="",C78=""),"",N(D78)*N(F78))</f>
        <v/>
      </c>
    </row>
    <row r="79">
      <c r="B79" s="106" t="n"/>
      <c r="C79" s="106" t="n"/>
      <c r="D79" s="117" t="n"/>
      <c r="E79" s="118">
        <f>IF(C79="","",IFERROR(INDEX(iUnit,MATCH(C79,iName,0)),"?"))</f>
        <v/>
      </c>
      <c r="F79" s="110">
        <f>IF(C79="","",IFERROR(INDEX(iEff,MATCH(C79,iName,0)),0))</f>
        <v/>
      </c>
      <c r="G79" s="108">
        <f>IF(OR(B79="",C79=""),"",N(D79)*N(F79))</f>
        <v/>
      </c>
    </row>
    <row r="80">
      <c r="B80" s="106" t="n"/>
      <c r="C80" s="106" t="n"/>
      <c r="D80" s="117" t="n"/>
      <c r="E80" s="118">
        <f>IF(C80="","",IFERROR(INDEX(iUnit,MATCH(C80,iName,0)),"?"))</f>
        <v/>
      </c>
      <c r="F80" s="110">
        <f>IF(C80="","",IFERROR(INDEX(iEff,MATCH(C80,iName,0)),0))</f>
        <v/>
      </c>
      <c r="G80" s="108">
        <f>IF(OR(B80="",C80=""),"",N(D80)*N(F80))</f>
        <v/>
      </c>
    </row>
    <row r="81">
      <c r="B81" s="106" t="n"/>
      <c r="C81" s="106" t="n"/>
      <c r="D81" s="117" t="n"/>
      <c r="E81" s="118">
        <f>IF(C81="","",IFERROR(INDEX(iUnit,MATCH(C81,iName,0)),"?"))</f>
        <v/>
      </c>
      <c r="F81" s="110">
        <f>IF(C81="","",IFERROR(INDEX(iEff,MATCH(C81,iName,0)),0))</f>
        <v/>
      </c>
      <c r="G81" s="108">
        <f>IF(OR(B81="",C81=""),"",N(D81)*N(F81))</f>
        <v/>
      </c>
    </row>
    <row r="82">
      <c r="B82" s="106" t="n"/>
      <c r="C82" s="106" t="n"/>
      <c r="D82" s="117" t="n"/>
      <c r="E82" s="118">
        <f>IF(C82="","",IFERROR(INDEX(iUnit,MATCH(C82,iName,0)),"?"))</f>
        <v/>
      </c>
      <c r="F82" s="110">
        <f>IF(C82="","",IFERROR(INDEX(iEff,MATCH(C82,iName,0)),0))</f>
        <v/>
      </c>
      <c r="G82" s="108">
        <f>IF(OR(B82="",C82=""),"",N(D82)*N(F82))</f>
        <v/>
      </c>
    </row>
    <row r="83">
      <c r="B83" s="106" t="n"/>
      <c r="C83" s="106" t="n"/>
      <c r="D83" s="117" t="n"/>
      <c r="E83" s="118">
        <f>IF(C83="","",IFERROR(INDEX(iUnit,MATCH(C83,iName,0)),"?"))</f>
        <v/>
      </c>
      <c r="F83" s="110">
        <f>IF(C83="","",IFERROR(INDEX(iEff,MATCH(C83,iName,0)),0))</f>
        <v/>
      </c>
      <c r="G83" s="108">
        <f>IF(OR(B83="",C83=""),"",N(D83)*N(F83))</f>
        <v/>
      </c>
    </row>
    <row r="84">
      <c r="B84" s="106" t="n"/>
      <c r="C84" s="106" t="n"/>
      <c r="D84" s="117" t="n"/>
      <c r="E84" s="118">
        <f>IF(C84="","",IFERROR(INDEX(iUnit,MATCH(C84,iName,0)),"?"))</f>
        <v/>
      </c>
      <c r="F84" s="110">
        <f>IF(C84="","",IFERROR(INDEX(iEff,MATCH(C84,iName,0)),0))</f>
        <v/>
      </c>
      <c r="G84" s="108">
        <f>IF(OR(B84="",C84=""),"",N(D84)*N(F84))</f>
        <v/>
      </c>
    </row>
    <row r="85">
      <c r="B85" s="106" t="n"/>
      <c r="C85" s="106" t="n"/>
      <c r="D85" s="117" t="n"/>
      <c r="E85" s="118">
        <f>IF(C85="","",IFERROR(INDEX(iUnit,MATCH(C85,iName,0)),"?"))</f>
        <v/>
      </c>
      <c r="F85" s="110">
        <f>IF(C85="","",IFERROR(INDEX(iEff,MATCH(C85,iName,0)),0))</f>
        <v/>
      </c>
      <c r="G85" s="108">
        <f>IF(OR(B85="",C85=""),"",N(D85)*N(F85))</f>
        <v/>
      </c>
    </row>
    <row r="86">
      <c r="B86" s="106" t="n"/>
      <c r="C86" s="106" t="n"/>
      <c r="D86" s="117" t="n"/>
      <c r="E86" s="118">
        <f>IF(C86="","",IFERROR(INDEX(iUnit,MATCH(C86,iName,0)),"?"))</f>
        <v/>
      </c>
      <c r="F86" s="110">
        <f>IF(C86="","",IFERROR(INDEX(iEff,MATCH(C86,iName,0)),0))</f>
        <v/>
      </c>
      <c r="G86" s="108">
        <f>IF(OR(B86="",C86=""),"",N(D86)*N(F86))</f>
        <v/>
      </c>
    </row>
    <row r="87">
      <c r="B87" s="106" t="n"/>
      <c r="C87" s="106" t="n"/>
      <c r="D87" s="117" t="n"/>
      <c r="E87" s="118">
        <f>IF(C87="","",IFERROR(INDEX(iUnit,MATCH(C87,iName,0)),"?"))</f>
        <v/>
      </c>
      <c r="F87" s="110">
        <f>IF(C87="","",IFERROR(INDEX(iEff,MATCH(C87,iName,0)),0))</f>
        <v/>
      </c>
      <c r="G87" s="108">
        <f>IF(OR(B87="",C87=""),"",N(D87)*N(F87))</f>
        <v/>
      </c>
    </row>
    <row r="88">
      <c r="B88" s="106" t="n"/>
      <c r="C88" s="106" t="n"/>
      <c r="D88" s="117" t="n"/>
      <c r="E88" s="118">
        <f>IF(C88="","",IFERROR(INDEX(iUnit,MATCH(C88,iName,0)),"?"))</f>
        <v/>
      </c>
      <c r="F88" s="110">
        <f>IF(C88="","",IFERROR(INDEX(iEff,MATCH(C88,iName,0)),0))</f>
        <v/>
      </c>
      <c r="G88" s="108">
        <f>IF(OR(B88="",C88=""),"",N(D88)*N(F88))</f>
        <v/>
      </c>
    </row>
    <row r="89">
      <c r="B89" s="106" t="n"/>
      <c r="C89" s="106" t="n"/>
      <c r="D89" s="117" t="n"/>
      <c r="E89" s="118">
        <f>IF(C89="","",IFERROR(INDEX(iUnit,MATCH(C89,iName,0)),"?"))</f>
        <v/>
      </c>
      <c r="F89" s="110">
        <f>IF(C89="","",IFERROR(INDEX(iEff,MATCH(C89,iName,0)),0))</f>
        <v/>
      </c>
      <c r="G89" s="108">
        <f>IF(OR(B89="",C89=""),"",N(D89)*N(F89))</f>
        <v/>
      </c>
    </row>
    <row r="90">
      <c r="B90" s="106" t="n"/>
      <c r="C90" s="106" t="n"/>
      <c r="D90" s="117" t="n"/>
      <c r="E90" s="118">
        <f>IF(C90="","",IFERROR(INDEX(iUnit,MATCH(C90,iName,0)),"?"))</f>
        <v/>
      </c>
      <c r="F90" s="110">
        <f>IF(C90="","",IFERROR(INDEX(iEff,MATCH(C90,iName,0)),0))</f>
        <v/>
      </c>
      <c r="G90" s="108">
        <f>IF(OR(B90="",C90=""),"",N(D90)*N(F90))</f>
        <v/>
      </c>
    </row>
    <row r="91">
      <c r="B91" s="106" t="n"/>
      <c r="C91" s="106" t="n"/>
      <c r="D91" s="117" t="n"/>
      <c r="E91" s="118">
        <f>IF(C91="","",IFERROR(INDEX(iUnit,MATCH(C91,iName,0)),"?"))</f>
        <v/>
      </c>
      <c r="F91" s="110">
        <f>IF(C91="","",IFERROR(INDEX(iEff,MATCH(C91,iName,0)),0))</f>
        <v/>
      </c>
      <c r="G91" s="108">
        <f>IF(OR(B91="",C91=""),"",N(D91)*N(F91))</f>
        <v/>
      </c>
    </row>
    <row r="92">
      <c r="B92" s="106" t="n"/>
      <c r="C92" s="106" t="n"/>
      <c r="D92" s="117" t="n"/>
      <c r="E92" s="118">
        <f>IF(C92="","",IFERROR(INDEX(iUnit,MATCH(C92,iName,0)),"?"))</f>
        <v/>
      </c>
      <c r="F92" s="110">
        <f>IF(C92="","",IFERROR(INDEX(iEff,MATCH(C92,iName,0)),0))</f>
        <v/>
      </c>
      <c r="G92" s="108">
        <f>IF(OR(B92="",C92=""),"",N(D92)*N(F92))</f>
        <v/>
      </c>
    </row>
    <row r="93">
      <c r="B93" s="106" t="n"/>
      <c r="C93" s="106" t="n"/>
      <c r="D93" s="117" t="n"/>
      <c r="E93" s="118">
        <f>IF(C93="","",IFERROR(INDEX(iUnit,MATCH(C93,iName,0)),"?"))</f>
        <v/>
      </c>
      <c r="F93" s="110">
        <f>IF(C93="","",IFERROR(INDEX(iEff,MATCH(C93,iName,0)),0))</f>
        <v/>
      </c>
      <c r="G93" s="108">
        <f>IF(OR(B93="",C93=""),"",N(D93)*N(F93))</f>
        <v/>
      </c>
    </row>
    <row r="94">
      <c r="B94" s="106" t="n"/>
      <c r="C94" s="106" t="n"/>
      <c r="D94" s="117" t="n"/>
      <c r="E94" s="118">
        <f>IF(C94="","",IFERROR(INDEX(iUnit,MATCH(C94,iName,0)),"?"))</f>
        <v/>
      </c>
      <c r="F94" s="110">
        <f>IF(C94="","",IFERROR(INDEX(iEff,MATCH(C94,iName,0)),0))</f>
        <v/>
      </c>
      <c r="G94" s="108">
        <f>IF(OR(B94="",C94=""),"",N(D94)*N(F94))</f>
        <v/>
      </c>
    </row>
    <row r="95">
      <c r="B95" s="106" t="n"/>
      <c r="C95" s="106" t="n"/>
      <c r="D95" s="117" t="n"/>
      <c r="E95" s="118">
        <f>IF(C95="","",IFERROR(INDEX(iUnit,MATCH(C95,iName,0)),"?"))</f>
        <v/>
      </c>
      <c r="F95" s="110">
        <f>IF(C95="","",IFERROR(INDEX(iEff,MATCH(C95,iName,0)),0))</f>
        <v/>
      </c>
      <c r="G95" s="108">
        <f>IF(OR(B95="",C95=""),"",N(D95)*N(F95))</f>
        <v/>
      </c>
    </row>
    <row r="96">
      <c r="B96" s="106" t="n"/>
      <c r="C96" s="106" t="n"/>
      <c r="D96" s="117" t="n"/>
      <c r="E96" s="118">
        <f>IF(C96="","",IFERROR(INDEX(iUnit,MATCH(C96,iName,0)),"?"))</f>
        <v/>
      </c>
      <c r="F96" s="110">
        <f>IF(C96="","",IFERROR(INDEX(iEff,MATCH(C96,iName,0)),0))</f>
        <v/>
      </c>
      <c r="G96" s="108">
        <f>IF(OR(B96="",C96=""),"",N(D96)*N(F96))</f>
        <v/>
      </c>
    </row>
    <row r="97">
      <c r="B97" s="106" t="n"/>
      <c r="C97" s="106" t="n"/>
      <c r="D97" s="117" t="n"/>
      <c r="E97" s="118">
        <f>IF(C97="","",IFERROR(INDEX(iUnit,MATCH(C97,iName,0)),"?"))</f>
        <v/>
      </c>
      <c r="F97" s="110">
        <f>IF(C97="","",IFERROR(INDEX(iEff,MATCH(C97,iName,0)),0))</f>
        <v/>
      </c>
      <c r="G97" s="108">
        <f>IF(OR(B97="",C97=""),"",N(D97)*N(F97))</f>
        <v/>
      </c>
    </row>
    <row r="98">
      <c r="B98" s="106" t="n"/>
      <c r="C98" s="106" t="n"/>
      <c r="D98" s="117" t="n"/>
      <c r="E98" s="118">
        <f>IF(C98="","",IFERROR(INDEX(iUnit,MATCH(C98,iName,0)),"?"))</f>
        <v/>
      </c>
      <c r="F98" s="110">
        <f>IF(C98="","",IFERROR(INDEX(iEff,MATCH(C98,iName,0)),0))</f>
        <v/>
      </c>
      <c r="G98" s="108">
        <f>IF(OR(B98="",C98=""),"",N(D98)*N(F98))</f>
        <v/>
      </c>
    </row>
    <row r="99">
      <c r="B99" s="106" t="n"/>
      <c r="C99" s="106" t="n"/>
      <c r="D99" s="117" t="n"/>
      <c r="E99" s="118">
        <f>IF(C99="","",IFERROR(INDEX(iUnit,MATCH(C99,iName,0)),"?"))</f>
        <v/>
      </c>
      <c r="F99" s="110">
        <f>IF(C99="","",IFERROR(INDEX(iEff,MATCH(C99,iName,0)),0))</f>
        <v/>
      </c>
      <c r="G99" s="108">
        <f>IF(OR(B99="",C99=""),"",N(D99)*N(F99))</f>
        <v/>
      </c>
    </row>
    <row r="100">
      <c r="B100" s="106" t="n"/>
      <c r="C100" s="106" t="n"/>
      <c r="D100" s="117" t="n"/>
      <c r="E100" s="118">
        <f>IF(C100="","",IFERROR(INDEX(iUnit,MATCH(C100,iName,0)),"?"))</f>
        <v/>
      </c>
      <c r="F100" s="110">
        <f>IF(C100="","",IFERROR(INDEX(iEff,MATCH(C100,iName,0)),0))</f>
        <v/>
      </c>
      <c r="G100" s="108">
        <f>IF(OR(B100="",C100=""),"",N(D100)*N(F100))</f>
        <v/>
      </c>
    </row>
    <row r="101">
      <c r="B101" s="106" t="n"/>
      <c r="C101" s="106" t="n"/>
      <c r="D101" s="117" t="n"/>
      <c r="E101" s="118">
        <f>IF(C101="","",IFERROR(INDEX(iUnit,MATCH(C101,iName,0)),"?"))</f>
        <v/>
      </c>
      <c r="F101" s="110">
        <f>IF(C101="","",IFERROR(INDEX(iEff,MATCH(C101,iName,0)),0))</f>
        <v/>
      </c>
      <c r="G101" s="108">
        <f>IF(OR(B101="",C101=""),"",N(D101)*N(F101))</f>
        <v/>
      </c>
    </row>
    <row r="102">
      <c r="B102" s="106" t="n"/>
      <c r="C102" s="106" t="n"/>
      <c r="D102" s="117" t="n"/>
      <c r="E102" s="118">
        <f>IF(C102="","",IFERROR(INDEX(iUnit,MATCH(C102,iName,0)),"?"))</f>
        <v/>
      </c>
      <c r="F102" s="110">
        <f>IF(C102="","",IFERROR(INDEX(iEff,MATCH(C102,iName,0)),0))</f>
        <v/>
      </c>
      <c r="G102" s="108">
        <f>IF(OR(B102="",C102=""),"",N(D102)*N(F102))</f>
        <v/>
      </c>
    </row>
    <row r="103">
      <c r="B103" s="106" t="n"/>
      <c r="C103" s="106" t="n"/>
      <c r="D103" s="117" t="n"/>
      <c r="E103" s="118">
        <f>IF(C103="","",IFERROR(INDEX(iUnit,MATCH(C103,iName,0)),"?"))</f>
        <v/>
      </c>
      <c r="F103" s="110">
        <f>IF(C103="","",IFERROR(INDEX(iEff,MATCH(C103,iName,0)),0))</f>
        <v/>
      </c>
      <c r="G103" s="108">
        <f>IF(OR(B103="",C103=""),"",N(D103)*N(F103))</f>
        <v/>
      </c>
    </row>
    <row r="104">
      <c r="B104" s="106" t="n"/>
      <c r="C104" s="106" t="n"/>
      <c r="D104" s="117" t="n"/>
      <c r="E104" s="118">
        <f>IF(C104="","",IFERROR(INDEX(iUnit,MATCH(C104,iName,0)),"?"))</f>
        <v/>
      </c>
      <c r="F104" s="110">
        <f>IF(C104="","",IFERROR(INDEX(iEff,MATCH(C104,iName,0)),0))</f>
        <v/>
      </c>
      <c r="G104" s="108">
        <f>IF(OR(B104="",C104=""),"",N(D104)*N(F104))</f>
        <v/>
      </c>
    </row>
    <row r="105">
      <c r="B105" s="106" t="n"/>
      <c r="C105" s="106" t="n"/>
      <c r="D105" s="117" t="n"/>
      <c r="E105" s="118">
        <f>IF(C105="","",IFERROR(INDEX(iUnit,MATCH(C105,iName,0)),"?"))</f>
        <v/>
      </c>
      <c r="F105" s="110">
        <f>IF(C105="","",IFERROR(INDEX(iEff,MATCH(C105,iName,0)),0))</f>
        <v/>
      </c>
      <c r="G105" s="108">
        <f>IF(OR(B105="",C105=""),"",N(D105)*N(F105))</f>
        <v/>
      </c>
    </row>
    <row r="106">
      <c r="B106" s="106" t="n"/>
      <c r="C106" s="106" t="n"/>
      <c r="D106" s="117" t="n"/>
      <c r="E106" s="118">
        <f>IF(C106="","",IFERROR(INDEX(iUnit,MATCH(C106,iName,0)),"?"))</f>
        <v/>
      </c>
      <c r="F106" s="110">
        <f>IF(C106="","",IFERROR(INDEX(iEff,MATCH(C106,iName,0)),0))</f>
        <v/>
      </c>
      <c r="G106" s="108">
        <f>IF(OR(B106="",C106=""),"",N(D106)*N(F106))</f>
        <v/>
      </c>
    </row>
    <row r="107">
      <c r="B107" s="106" t="n"/>
      <c r="C107" s="106" t="n"/>
      <c r="D107" s="117" t="n"/>
      <c r="E107" s="118">
        <f>IF(C107="","",IFERROR(INDEX(iUnit,MATCH(C107,iName,0)),"?"))</f>
        <v/>
      </c>
      <c r="F107" s="110">
        <f>IF(C107="","",IFERROR(INDEX(iEff,MATCH(C107,iName,0)),0))</f>
        <v/>
      </c>
      <c r="G107" s="108">
        <f>IF(OR(B107="",C107=""),"",N(D107)*N(F107))</f>
        <v/>
      </c>
    </row>
    <row r="108">
      <c r="B108" s="106" t="n"/>
      <c r="C108" s="106" t="n"/>
      <c r="D108" s="117" t="n"/>
      <c r="E108" s="118">
        <f>IF(C108="","",IFERROR(INDEX(iUnit,MATCH(C108,iName,0)),"?"))</f>
        <v/>
      </c>
      <c r="F108" s="110">
        <f>IF(C108="","",IFERROR(INDEX(iEff,MATCH(C108,iName,0)),0))</f>
        <v/>
      </c>
      <c r="G108" s="108">
        <f>IF(OR(B108="",C108=""),"",N(D108)*N(F108))</f>
        <v/>
      </c>
    </row>
    <row r="109">
      <c r="B109" s="106" t="n"/>
      <c r="C109" s="106" t="n"/>
      <c r="D109" s="117" t="n"/>
      <c r="E109" s="118">
        <f>IF(C109="","",IFERROR(INDEX(iUnit,MATCH(C109,iName,0)),"?"))</f>
        <v/>
      </c>
      <c r="F109" s="110">
        <f>IF(C109="","",IFERROR(INDEX(iEff,MATCH(C109,iName,0)),0))</f>
        <v/>
      </c>
      <c r="G109" s="108">
        <f>IF(OR(B109="",C109=""),"",N(D109)*N(F109))</f>
        <v/>
      </c>
    </row>
    <row r="110">
      <c r="B110" s="106" t="n"/>
      <c r="C110" s="106" t="n"/>
      <c r="D110" s="117" t="n"/>
      <c r="E110" s="118">
        <f>IF(C110="","",IFERROR(INDEX(iUnit,MATCH(C110,iName,0)),"?"))</f>
        <v/>
      </c>
      <c r="F110" s="110">
        <f>IF(C110="","",IFERROR(INDEX(iEff,MATCH(C110,iName,0)),0))</f>
        <v/>
      </c>
      <c r="G110" s="108">
        <f>IF(OR(B110="",C110=""),"",N(D110)*N(F110))</f>
        <v/>
      </c>
    </row>
    <row r="111">
      <c r="B111" s="106" t="n"/>
      <c r="C111" s="106" t="n"/>
      <c r="D111" s="117" t="n"/>
      <c r="E111" s="118">
        <f>IF(C111="","",IFERROR(INDEX(iUnit,MATCH(C111,iName,0)),"?"))</f>
        <v/>
      </c>
      <c r="F111" s="110">
        <f>IF(C111="","",IFERROR(INDEX(iEff,MATCH(C111,iName,0)),0))</f>
        <v/>
      </c>
      <c r="G111" s="108">
        <f>IF(OR(B111="",C111=""),"",N(D111)*N(F111))</f>
        <v/>
      </c>
    </row>
    <row r="112">
      <c r="B112" s="106" t="n"/>
      <c r="C112" s="106" t="n"/>
      <c r="D112" s="117" t="n"/>
      <c r="E112" s="118">
        <f>IF(C112="","",IFERROR(INDEX(iUnit,MATCH(C112,iName,0)),"?"))</f>
        <v/>
      </c>
      <c r="F112" s="110">
        <f>IF(C112="","",IFERROR(INDEX(iEff,MATCH(C112,iName,0)),0))</f>
        <v/>
      </c>
      <c r="G112" s="108">
        <f>IF(OR(B112="",C112=""),"",N(D112)*N(F112))</f>
        <v/>
      </c>
    </row>
    <row r="113">
      <c r="B113" s="106" t="n"/>
      <c r="C113" s="106" t="n"/>
      <c r="D113" s="117" t="n"/>
      <c r="E113" s="118">
        <f>IF(C113="","",IFERROR(INDEX(iUnit,MATCH(C113,iName,0)),"?"))</f>
        <v/>
      </c>
      <c r="F113" s="110">
        <f>IF(C113="","",IFERROR(INDEX(iEff,MATCH(C113,iName,0)),0))</f>
        <v/>
      </c>
      <c r="G113" s="108">
        <f>IF(OR(B113="",C113=""),"",N(D113)*N(F113))</f>
        <v/>
      </c>
    </row>
    <row r="114">
      <c r="B114" s="106" t="n"/>
      <c r="C114" s="106" t="n"/>
      <c r="D114" s="117" t="n"/>
      <c r="E114" s="118">
        <f>IF(C114="","",IFERROR(INDEX(iUnit,MATCH(C114,iName,0)),"?"))</f>
        <v/>
      </c>
      <c r="F114" s="110">
        <f>IF(C114="","",IFERROR(INDEX(iEff,MATCH(C114,iName,0)),0))</f>
        <v/>
      </c>
      <c r="G114" s="108">
        <f>IF(OR(B114="",C114=""),"",N(D114)*N(F114))</f>
        <v/>
      </c>
    </row>
    <row r="115">
      <c r="B115" s="106" t="n"/>
      <c r="C115" s="106" t="n"/>
      <c r="D115" s="117" t="n"/>
      <c r="E115" s="118">
        <f>IF(C115="","",IFERROR(INDEX(iUnit,MATCH(C115,iName,0)),"?"))</f>
        <v/>
      </c>
      <c r="F115" s="110">
        <f>IF(C115="","",IFERROR(INDEX(iEff,MATCH(C115,iName,0)),0))</f>
        <v/>
      </c>
      <c r="G115" s="108">
        <f>IF(OR(B115="",C115=""),"",N(D115)*N(F115))</f>
        <v/>
      </c>
    </row>
    <row r="116">
      <c r="B116" s="106" t="n"/>
      <c r="C116" s="106" t="n"/>
      <c r="D116" s="117" t="n"/>
      <c r="E116" s="118">
        <f>IF(C116="","",IFERROR(INDEX(iUnit,MATCH(C116,iName,0)),"?"))</f>
        <v/>
      </c>
      <c r="F116" s="110">
        <f>IF(C116="","",IFERROR(INDEX(iEff,MATCH(C116,iName,0)),0))</f>
        <v/>
      </c>
      <c r="G116" s="108">
        <f>IF(OR(B116="",C116=""),"",N(D116)*N(F116))</f>
        <v/>
      </c>
    </row>
    <row r="117">
      <c r="B117" s="106" t="n"/>
      <c r="C117" s="106" t="n"/>
      <c r="D117" s="117" t="n"/>
      <c r="E117" s="118">
        <f>IF(C117="","",IFERROR(INDEX(iUnit,MATCH(C117,iName,0)),"?"))</f>
        <v/>
      </c>
      <c r="F117" s="110">
        <f>IF(C117="","",IFERROR(INDEX(iEff,MATCH(C117,iName,0)),0))</f>
        <v/>
      </c>
      <c r="G117" s="108">
        <f>IF(OR(B117="",C117=""),"",N(D117)*N(F117))</f>
        <v/>
      </c>
    </row>
    <row r="118">
      <c r="B118" s="106" t="n"/>
      <c r="C118" s="106" t="n"/>
      <c r="D118" s="117" t="n"/>
      <c r="E118" s="118">
        <f>IF(C118="","",IFERROR(INDEX(iUnit,MATCH(C118,iName,0)),"?"))</f>
        <v/>
      </c>
      <c r="F118" s="110">
        <f>IF(C118="","",IFERROR(INDEX(iEff,MATCH(C118,iName,0)),0))</f>
        <v/>
      </c>
      <c r="G118" s="108">
        <f>IF(OR(B118="",C118=""),"",N(D118)*N(F118))</f>
        <v/>
      </c>
    </row>
    <row r="119">
      <c r="B119" s="106" t="n"/>
      <c r="C119" s="106" t="n"/>
      <c r="D119" s="117" t="n"/>
      <c r="E119" s="118">
        <f>IF(C119="","",IFERROR(INDEX(iUnit,MATCH(C119,iName,0)),"?"))</f>
        <v/>
      </c>
      <c r="F119" s="110">
        <f>IF(C119="","",IFERROR(INDEX(iEff,MATCH(C119,iName,0)),0))</f>
        <v/>
      </c>
      <c r="G119" s="108">
        <f>IF(OR(B119="",C119=""),"",N(D119)*N(F119))</f>
        <v/>
      </c>
    </row>
    <row r="120">
      <c r="B120" s="106" t="n"/>
      <c r="C120" s="106" t="n"/>
      <c r="D120" s="117" t="n"/>
      <c r="E120" s="118">
        <f>IF(C120="","",IFERROR(INDEX(iUnit,MATCH(C120,iName,0)),"?"))</f>
        <v/>
      </c>
      <c r="F120" s="110">
        <f>IF(C120="","",IFERROR(INDEX(iEff,MATCH(C120,iName,0)),0))</f>
        <v/>
      </c>
      <c r="G120" s="108">
        <f>IF(OR(B120="",C120=""),"",N(D120)*N(F120))</f>
        <v/>
      </c>
    </row>
    <row r="121">
      <c r="B121" s="106" t="n"/>
      <c r="C121" s="106" t="n"/>
      <c r="D121" s="117" t="n"/>
      <c r="E121" s="118">
        <f>IF(C121="","",IFERROR(INDEX(iUnit,MATCH(C121,iName,0)),"?"))</f>
        <v/>
      </c>
      <c r="F121" s="110">
        <f>IF(C121="","",IFERROR(INDEX(iEff,MATCH(C121,iName,0)),0))</f>
        <v/>
      </c>
      <c r="G121" s="108">
        <f>IF(OR(B121="",C121=""),"",N(D121)*N(F121))</f>
        <v/>
      </c>
    </row>
    <row r="122">
      <c r="B122" s="106" t="n"/>
      <c r="C122" s="106" t="n"/>
      <c r="D122" s="117" t="n"/>
      <c r="E122" s="118">
        <f>IF(C122="","",IFERROR(INDEX(iUnit,MATCH(C122,iName,0)),"?"))</f>
        <v/>
      </c>
      <c r="F122" s="110">
        <f>IF(C122="","",IFERROR(INDEX(iEff,MATCH(C122,iName,0)),0))</f>
        <v/>
      </c>
      <c r="G122" s="108">
        <f>IF(OR(B122="",C122=""),"",N(D122)*N(F122))</f>
        <v/>
      </c>
    </row>
    <row r="123">
      <c r="B123" s="106" t="n"/>
      <c r="C123" s="106" t="n"/>
      <c r="D123" s="117" t="n"/>
      <c r="E123" s="118">
        <f>IF(C123="","",IFERROR(INDEX(iUnit,MATCH(C123,iName,0)),"?"))</f>
        <v/>
      </c>
      <c r="F123" s="110">
        <f>IF(C123="","",IFERROR(INDEX(iEff,MATCH(C123,iName,0)),0))</f>
        <v/>
      </c>
      <c r="G123" s="108">
        <f>IF(OR(B123="",C123=""),"",N(D123)*N(F123))</f>
        <v/>
      </c>
    </row>
    <row r="124">
      <c r="B124" s="106" t="n"/>
      <c r="C124" s="106" t="n"/>
      <c r="D124" s="117" t="n"/>
      <c r="E124" s="118">
        <f>IF(C124="","",IFERROR(INDEX(iUnit,MATCH(C124,iName,0)),"?"))</f>
        <v/>
      </c>
      <c r="F124" s="110">
        <f>IF(C124="","",IFERROR(INDEX(iEff,MATCH(C124,iName,0)),0))</f>
        <v/>
      </c>
      <c r="G124" s="108">
        <f>IF(OR(B124="",C124=""),"",N(D124)*N(F124))</f>
        <v/>
      </c>
    </row>
    <row r="125">
      <c r="B125" s="106" t="n"/>
      <c r="C125" s="106" t="n"/>
      <c r="D125" s="117" t="n"/>
      <c r="E125" s="118">
        <f>IF(C125="","",IFERROR(INDEX(iUnit,MATCH(C125,iName,0)),"?"))</f>
        <v/>
      </c>
      <c r="F125" s="110">
        <f>IF(C125="","",IFERROR(INDEX(iEff,MATCH(C125,iName,0)),0))</f>
        <v/>
      </c>
      <c r="G125" s="108">
        <f>IF(OR(B125="",C125=""),"",N(D125)*N(F125))</f>
        <v/>
      </c>
    </row>
    <row r="126">
      <c r="B126" s="106" t="n"/>
      <c r="C126" s="106" t="n"/>
      <c r="D126" s="117" t="n"/>
      <c r="E126" s="118">
        <f>IF(C126="","",IFERROR(INDEX(iUnit,MATCH(C126,iName,0)),"?"))</f>
        <v/>
      </c>
      <c r="F126" s="110">
        <f>IF(C126="","",IFERROR(INDEX(iEff,MATCH(C126,iName,0)),0))</f>
        <v/>
      </c>
      <c r="G126" s="108">
        <f>IF(OR(B126="",C126=""),"",N(D126)*N(F126))</f>
        <v/>
      </c>
    </row>
    <row r="127">
      <c r="B127" s="106" t="n"/>
      <c r="C127" s="106" t="n"/>
      <c r="D127" s="117" t="n"/>
      <c r="E127" s="118">
        <f>IF(C127="","",IFERROR(INDEX(iUnit,MATCH(C127,iName,0)),"?"))</f>
        <v/>
      </c>
      <c r="F127" s="110">
        <f>IF(C127="","",IFERROR(INDEX(iEff,MATCH(C127,iName,0)),0))</f>
        <v/>
      </c>
      <c r="G127" s="108">
        <f>IF(OR(B127="",C127=""),"",N(D127)*N(F127))</f>
        <v/>
      </c>
    </row>
    <row r="128">
      <c r="B128" s="106" t="n"/>
      <c r="C128" s="106" t="n"/>
      <c r="D128" s="117" t="n"/>
      <c r="E128" s="118">
        <f>IF(C128="","",IFERROR(INDEX(iUnit,MATCH(C128,iName,0)),"?"))</f>
        <v/>
      </c>
      <c r="F128" s="110">
        <f>IF(C128="","",IFERROR(INDEX(iEff,MATCH(C128,iName,0)),0))</f>
        <v/>
      </c>
      <c r="G128" s="108">
        <f>IF(OR(B128="",C128=""),"",N(D128)*N(F128))</f>
        <v/>
      </c>
    </row>
    <row r="129">
      <c r="B129" s="106" t="n"/>
      <c r="C129" s="106" t="n"/>
      <c r="D129" s="117" t="n"/>
      <c r="E129" s="118">
        <f>IF(C129="","",IFERROR(INDEX(iUnit,MATCH(C129,iName,0)),"?"))</f>
        <v/>
      </c>
      <c r="F129" s="110">
        <f>IF(C129="","",IFERROR(INDEX(iEff,MATCH(C129,iName,0)),0))</f>
        <v/>
      </c>
      <c r="G129" s="108">
        <f>IF(OR(B129="",C129=""),"",N(D129)*N(F129))</f>
        <v/>
      </c>
    </row>
    <row r="130">
      <c r="B130" s="106" t="n"/>
      <c r="C130" s="106" t="n"/>
      <c r="D130" s="117" t="n"/>
      <c r="E130" s="118">
        <f>IF(C130="","",IFERROR(INDEX(iUnit,MATCH(C130,iName,0)),"?"))</f>
        <v/>
      </c>
      <c r="F130" s="110">
        <f>IF(C130="","",IFERROR(INDEX(iEff,MATCH(C130,iName,0)),0))</f>
        <v/>
      </c>
      <c r="G130" s="108">
        <f>IF(OR(B130="",C130=""),"",N(D130)*N(F130))</f>
        <v/>
      </c>
    </row>
    <row r="131">
      <c r="B131" s="106" t="n"/>
      <c r="C131" s="106" t="n"/>
      <c r="D131" s="117" t="n"/>
      <c r="E131" s="118">
        <f>IF(C131="","",IFERROR(INDEX(iUnit,MATCH(C131,iName,0)),"?"))</f>
        <v/>
      </c>
      <c r="F131" s="110">
        <f>IF(C131="","",IFERROR(INDEX(iEff,MATCH(C131,iName,0)),0))</f>
        <v/>
      </c>
      <c r="G131" s="108">
        <f>IF(OR(B131="",C131=""),"",N(D131)*N(F131))</f>
        <v/>
      </c>
    </row>
    <row r="132">
      <c r="B132" s="106" t="n"/>
      <c r="C132" s="106" t="n"/>
      <c r="D132" s="117" t="n"/>
      <c r="E132" s="118">
        <f>IF(C132="","",IFERROR(INDEX(iUnit,MATCH(C132,iName,0)),"?"))</f>
        <v/>
      </c>
      <c r="F132" s="110">
        <f>IF(C132="","",IFERROR(INDEX(iEff,MATCH(C132,iName,0)),0))</f>
        <v/>
      </c>
      <c r="G132" s="108">
        <f>IF(OR(B132="",C132=""),"",N(D132)*N(F132))</f>
        <v/>
      </c>
    </row>
    <row r="133">
      <c r="B133" s="106" t="n"/>
      <c r="C133" s="106" t="n"/>
      <c r="D133" s="117" t="n"/>
      <c r="E133" s="118">
        <f>IF(C133="","",IFERROR(INDEX(iUnit,MATCH(C133,iName,0)),"?"))</f>
        <v/>
      </c>
      <c r="F133" s="110">
        <f>IF(C133="","",IFERROR(INDEX(iEff,MATCH(C133,iName,0)),0))</f>
        <v/>
      </c>
      <c r="G133" s="108">
        <f>IF(OR(B133="",C133=""),"",N(D133)*N(F133))</f>
        <v/>
      </c>
    </row>
    <row r="134">
      <c r="B134" s="106" t="n"/>
      <c r="C134" s="106" t="n"/>
      <c r="D134" s="117" t="n"/>
      <c r="E134" s="118">
        <f>IF(C134="","",IFERROR(INDEX(iUnit,MATCH(C134,iName,0)),"?"))</f>
        <v/>
      </c>
      <c r="F134" s="110">
        <f>IF(C134="","",IFERROR(INDEX(iEff,MATCH(C134,iName,0)),0))</f>
        <v/>
      </c>
      <c r="G134" s="108">
        <f>IF(OR(B134="",C134=""),"",N(D134)*N(F134))</f>
        <v/>
      </c>
    </row>
    <row r="135">
      <c r="B135" s="106" t="n"/>
      <c r="C135" s="106" t="n"/>
      <c r="D135" s="117" t="n"/>
      <c r="E135" s="118">
        <f>IF(C135="","",IFERROR(INDEX(iUnit,MATCH(C135,iName,0)),"?"))</f>
        <v/>
      </c>
      <c r="F135" s="110">
        <f>IF(C135="","",IFERROR(INDEX(iEff,MATCH(C135,iName,0)),0))</f>
        <v/>
      </c>
      <c r="G135" s="108">
        <f>IF(OR(B135="",C135=""),"",N(D135)*N(F135))</f>
        <v/>
      </c>
    </row>
    <row r="136">
      <c r="B136" s="106" t="n"/>
      <c r="C136" s="106" t="n"/>
      <c r="D136" s="117" t="n"/>
      <c r="E136" s="118">
        <f>IF(C136="","",IFERROR(INDEX(iUnit,MATCH(C136,iName,0)),"?"))</f>
        <v/>
      </c>
      <c r="F136" s="110">
        <f>IF(C136="","",IFERROR(INDEX(iEff,MATCH(C136,iName,0)),0))</f>
        <v/>
      </c>
      <c r="G136" s="108">
        <f>IF(OR(B136="",C136=""),"",N(D136)*N(F136))</f>
        <v/>
      </c>
    </row>
    <row r="137">
      <c r="B137" s="106" t="n"/>
      <c r="C137" s="106" t="n"/>
      <c r="D137" s="117" t="n"/>
      <c r="E137" s="118">
        <f>IF(C137="","",IFERROR(INDEX(iUnit,MATCH(C137,iName,0)),"?"))</f>
        <v/>
      </c>
      <c r="F137" s="110">
        <f>IF(C137="","",IFERROR(INDEX(iEff,MATCH(C137,iName,0)),0))</f>
        <v/>
      </c>
      <c r="G137" s="108">
        <f>IF(OR(B137="",C137=""),"",N(D137)*N(F137))</f>
        <v/>
      </c>
    </row>
    <row r="138">
      <c r="B138" s="106" t="n"/>
      <c r="C138" s="106" t="n"/>
      <c r="D138" s="117" t="n"/>
      <c r="E138" s="118">
        <f>IF(C138="","",IFERROR(INDEX(iUnit,MATCH(C138,iName,0)),"?"))</f>
        <v/>
      </c>
      <c r="F138" s="110">
        <f>IF(C138="","",IFERROR(INDEX(iEff,MATCH(C138,iName,0)),0))</f>
        <v/>
      </c>
      <c r="G138" s="108">
        <f>IF(OR(B138="",C138=""),"",N(D138)*N(F138))</f>
        <v/>
      </c>
    </row>
    <row r="139">
      <c r="B139" s="106" t="n"/>
      <c r="C139" s="106" t="n"/>
      <c r="D139" s="117" t="n"/>
      <c r="E139" s="118">
        <f>IF(C139="","",IFERROR(INDEX(iUnit,MATCH(C139,iName,0)),"?"))</f>
        <v/>
      </c>
      <c r="F139" s="110">
        <f>IF(C139="","",IFERROR(INDEX(iEff,MATCH(C139,iName,0)),0))</f>
        <v/>
      </c>
      <c r="G139" s="108">
        <f>IF(OR(B139="",C139=""),"",N(D139)*N(F139))</f>
        <v/>
      </c>
    </row>
    <row r="140">
      <c r="B140" s="106" t="n"/>
      <c r="C140" s="106" t="n"/>
      <c r="D140" s="117" t="n"/>
      <c r="E140" s="118">
        <f>IF(C140="","",IFERROR(INDEX(iUnit,MATCH(C140,iName,0)),"?"))</f>
        <v/>
      </c>
      <c r="F140" s="110">
        <f>IF(C140="","",IFERROR(INDEX(iEff,MATCH(C140,iName,0)),0))</f>
        <v/>
      </c>
      <c r="G140" s="108">
        <f>IF(OR(B140="",C140=""),"",N(D140)*N(F140))</f>
        <v/>
      </c>
    </row>
    <row r="141">
      <c r="B141" s="106" t="n"/>
      <c r="C141" s="106" t="n"/>
      <c r="D141" s="117" t="n"/>
      <c r="E141" s="118">
        <f>IF(C141="","",IFERROR(INDEX(iUnit,MATCH(C141,iName,0)),"?"))</f>
        <v/>
      </c>
      <c r="F141" s="110">
        <f>IF(C141="","",IFERROR(INDEX(iEff,MATCH(C141,iName,0)),0))</f>
        <v/>
      </c>
      <c r="G141" s="108">
        <f>IF(OR(B141="",C141=""),"",N(D141)*N(F141))</f>
        <v/>
      </c>
    </row>
    <row r="142">
      <c r="B142" s="106" t="n"/>
      <c r="C142" s="106" t="n"/>
      <c r="D142" s="117" t="n"/>
      <c r="E142" s="118">
        <f>IF(C142="","",IFERROR(INDEX(iUnit,MATCH(C142,iName,0)),"?"))</f>
        <v/>
      </c>
      <c r="F142" s="110">
        <f>IF(C142="","",IFERROR(INDEX(iEff,MATCH(C142,iName,0)),0))</f>
        <v/>
      </c>
      <c r="G142" s="108">
        <f>IF(OR(B142="",C142=""),"",N(D142)*N(F142))</f>
        <v/>
      </c>
    </row>
    <row r="143">
      <c r="B143" s="106" t="n"/>
      <c r="C143" s="106" t="n"/>
      <c r="D143" s="117" t="n"/>
      <c r="E143" s="118">
        <f>IF(C143="","",IFERROR(INDEX(iUnit,MATCH(C143,iName,0)),"?"))</f>
        <v/>
      </c>
      <c r="F143" s="110">
        <f>IF(C143="","",IFERROR(INDEX(iEff,MATCH(C143,iName,0)),0))</f>
        <v/>
      </c>
      <c r="G143" s="108">
        <f>IF(OR(B143="",C143=""),"",N(D143)*N(F143))</f>
        <v/>
      </c>
    </row>
    <row r="144">
      <c r="B144" s="106" t="n"/>
      <c r="C144" s="106" t="n"/>
      <c r="D144" s="117" t="n"/>
      <c r="E144" s="118">
        <f>IF(C144="","",IFERROR(INDEX(iUnit,MATCH(C144,iName,0)),"?"))</f>
        <v/>
      </c>
      <c r="F144" s="110">
        <f>IF(C144="","",IFERROR(INDEX(iEff,MATCH(C144,iName,0)),0))</f>
        <v/>
      </c>
      <c r="G144" s="108">
        <f>IF(OR(B144="",C144=""),"",N(D144)*N(F144))</f>
        <v/>
      </c>
    </row>
    <row r="145">
      <c r="B145" s="106" t="n"/>
      <c r="C145" s="106" t="n"/>
      <c r="D145" s="117" t="n"/>
      <c r="E145" s="118">
        <f>IF(C145="","",IFERROR(INDEX(iUnit,MATCH(C145,iName,0)),"?"))</f>
        <v/>
      </c>
      <c r="F145" s="110">
        <f>IF(C145="","",IFERROR(INDEX(iEff,MATCH(C145,iName,0)),0))</f>
        <v/>
      </c>
      <c r="G145" s="108">
        <f>IF(OR(B145="",C145=""),"",N(D145)*N(F145))</f>
        <v/>
      </c>
    </row>
    <row r="146">
      <c r="B146" s="106" t="n"/>
      <c r="C146" s="106" t="n"/>
      <c r="D146" s="117" t="n"/>
      <c r="E146" s="118">
        <f>IF(C146="","",IFERROR(INDEX(iUnit,MATCH(C146,iName,0)),"?"))</f>
        <v/>
      </c>
      <c r="F146" s="110">
        <f>IF(C146="","",IFERROR(INDEX(iEff,MATCH(C146,iName,0)),0))</f>
        <v/>
      </c>
      <c r="G146" s="108">
        <f>IF(OR(B146="",C146=""),"",N(D146)*N(F146))</f>
        <v/>
      </c>
    </row>
    <row r="147">
      <c r="B147" s="106" t="n"/>
      <c r="C147" s="106" t="n"/>
      <c r="D147" s="117" t="n"/>
      <c r="E147" s="118">
        <f>IF(C147="","",IFERROR(INDEX(iUnit,MATCH(C147,iName,0)),"?"))</f>
        <v/>
      </c>
      <c r="F147" s="110">
        <f>IF(C147="","",IFERROR(INDEX(iEff,MATCH(C147,iName,0)),0))</f>
        <v/>
      </c>
      <c r="G147" s="108">
        <f>IF(OR(B147="",C147=""),"",N(D147)*N(F147))</f>
        <v/>
      </c>
    </row>
    <row r="148">
      <c r="B148" s="106" t="n"/>
      <c r="C148" s="106" t="n"/>
      <c r="D148" s="117" t="n"/>
      <c r="E148" s="118">
        <f>IF(C148="","",IFERROR(INDEX(iUnit,MATCH(C148,iName,0)),"?"))</f>
        <v/>
      </c>
      <c r="F148" s="110">
        <f>IF(C148="","",IFERROR(INDEX(iEff,MATCH(C148,iName,0)),0))</f>
        <v/>
      </c>
      <c r="G148" s="108">
        <f>IF(OR(B148="",C148=""),"",N(D148)*N(F148))</f>
        <v/>
      </c>
    </row>
    <row r="149">
      <c r="B149" s="106" t="n"/>
      <c r="C149" s="106" t="n"/>
      <c r="D149" s="117" t="n"/>
      <c r="E149" s="118">
        <f>IF(C149="","",IFERROR(INDEX(iUnit,MATCH(C149,iName,0)),"?"))</f>
        <v/>
      </c>
      <c r="F149" s="110">
        <f>IF(C149="","",IFERROR(INDEX(iEff,MATCH(C149,iName,0)),0))</f>
        <v/>
      </c>
      <c r="G149" s="108">
        <f>IF(OR(B149="",C149=""),"",N(D149)*N(F149))</f>
        <v/>
      </c>
    </row>
    <row r="150">
      <c r="B150" s="106" t="n"/>
      <c r="C150" s="106" t="n"/>
      <c r="D150" s="117" t="n"/>
      <c r="E150" s="118">
        <f>IF(C150="","",IFERROR(INDEX(iUnit,MATCH(C150,iName,0)),"?"))</f>
        <v/>
      </c>
      <c r="F150" s="110">
        <f>IF(C150="","",IFERROR(INDEX(iEff,MATCH(C150,iName,0)),0))</f>
        <v/>
      </c>
      <c r="G150" s="108">
        <f>IF(OR(B150="",C150=""),"",N(D150)*N(F150))</f>
        <v/>
      </c>
    </row>
    <row r="151">
      <c r="B151" s="106" t="n"/>
      <c r="C151" s="106" t="n"/>
      <c r="D151" s="117" t="n"/>
      <c r="E151" s="118">
        <f>IF(C151="","",IFERROR(INDEX(iUnit,MATCH(C151,iName,0)),"?"))</f>
        <v/>
      </c>
      <c r="F151" s="110">
        <f>IF(C151="","",IFERROR(INDEX(iEff,MATCH(C151,iName,0)),0))</f>
        <v/>
      </c>
      <c r="G151" s="108">
        <f>IF(OR(B151="",C151=""),"",N(D151)*N(F151))</f>
        <v/>
      </c>
    </row>
    <row r="152">
      <c r="B152" s="106" t="n"/>
      <c r="C152" s="106" t="n"/>
      <c r="D152" s="117" t="n"/>
      <c r="E152" s="118">
        <f>IF(C152="","",IFERROR(INDEX(iUnit,MATCH(C152,iName,0)),"?"))</f>
        <v/>
      </c>
      <c r="F152" s="110">
        <f>IF(C152="","",IFERROR(INDEX(iEff,MATCH(C152,iName,0)),0))</f>
        <v/>
      </c>
      <c r="G152" s="108">
        <f>IF(OR(B152="",C152=""),"",N(D152)*N(F152))</f>
        <v/>
      </c>
    </row>
    <row r="153">
      <c r="B153" s="106" t="n"/>
      <c r="C153" s="106" t="n"/>
      <c r="D153" s="117" t="n"/>
      <c r="E153" s="118">
        <f>IF(C153="","",IFERROR(INDEX(iUnit,MATCH(C153,iName,0)),"?"))</f>
        <v/>
      </c>
      <c r="F153" s="110">
        <f>IF(C153="","",IFERROR(INDEX(iEff,MATCH(C153,iName,0)),0))</f>
        <v/>
      </c>
      <c r="G153" s="108">
        <f>IF(OR(B153="",C153=""),"",N(D153)*N(F153))</f>
        <v/>
      </c>
    </row>
    <row r="154">
      <c r="B154" s="106" t="n"/>
      <c r="C154" s="106" t="n"/>
      <c r="D154" s="117" t="n"/>
      <c r="E154" s="118">
        <f>IF(C154="","",IFERROR(INDEX(iUnit,MATCH(C154,iName,0)),"?"))</f>
        <v/>
      </c>
      <c r="F154" s="110">
        <f>IF(C154="","",IFERROR(INDEX(iEff,MATCH(C154,iName,0)),0))</f>
        <v/>
      </c>
      <c r="G154" s="108">
        <f>IF(OR(B154="",C154=""),"",N(D154)*N(F154))</f>
        <v/>
      </c>
    </row>
    <row r="155">
      <c r="B155" s="106" t="n"/>
      <c r="C155" s="106" t="n"/>
      <c r="D155" s="117" t="n"/>
      <c r="E155" s="118">
        <f>IF(C155="","",IFERROR(INDEX(iUnit,MATCH(C155,iName,0)),"?"))</f>
        <v/>
      </c>
      <c r="F155" s="110">
        <f>IF(C155="","",IFERROR(INDEX(iEff,MATCH(C155,iName,0)),0))</f>
        <v/>
      </c>
      <c r="G155" s="108">
        <f>IF(OR(B155="",C155=""),"",N(D155)*N(F155))</f>
        <v/>
      </c>
    </row>
    <row r="156">
      <c r="B156" s="106" t="n"/>
      <c r="C156" s="106" t="n"/>
      <c r="D156" s="117" t="n"/>
      <c r="E156" s="118">
        <f>IF(C156="","",IFERROR(INDEX(iUnit,MATCH(C156,iName,0)),"?"))</f>
        <v/>
      </c>
      <c r="F156" s="110">
        <f>IF(C156="","",IFERROR(INDEX(iEff,MATCH(C156,iName,0)),0))</f>
        <v/>
      </c>
      <c r="G156" s="108">
        <f>IF(OR(B156="",C156=""),"",N(D156)*N(F156))</f>
        <v/>
      </c>
    </row>
    <row r="157">
      <c r="B157" s="106" t="n"/>
      <c r="C157" s="106" t="n"/>
      <c r="D157" s="117" t="n"/>
      <c r="E157" s="118">
        <f>IF(C157="","",IFERROR(INDEX(iUnit,MATCH(C157,iName,0)),"?"))</f>
        <v/>
      </c>
      <c r="F157" s="110">
        <f>IF(C157="","",IFERROR(INDEX(iEff,MATCH(C157,iName,0)),0))</f>
        <v/>
      </c>
      <c r="G157" s="108">
        <f>IF(OR(B157="",C157=""),"",N(D157)*N(F157))</f>
        <v/>
      </c>
    </row>
    <row r="158">
      <c r="B158" s="106" t="n"/>
      <c r="C158" s="106" t="n"/>
      <c r="D158" s="117" t="n"/>
      <c r="E158" s="118">
        <f>IF(C158="","",IFERROR(INDEX(iUnit,MATCH(C158,iName,0)),"?"))</f>
        <v/>
      </c>
      <c r="F158" s="110">
        <f>IF(C158="","",IFERROR(INDEX(iEff,MATCH(C158,iName,0)),0))</f>
        <v/>
      </c>
      <c r="G158" s="108">
        <f>IF(OR(B158="",C158=""),"",N(D158)*N(F158))</f>
        <v/>
      </c>
    </row>
    <row r="159">
      <c r="B159" s="106" t="n"/>
      <c r="C159" s="106" t="n"/>
      <c r="D159" s="117" t="n"/>
      <c r="E159" s="118">
        <f>IF(C159="","",IFERROR(INDEX(iUnit,MATCH(C159,iName,0)),"?"))</f>
        <v/>
      </c>
      <c r="F159" s="110">
        <f>IF(C159="","",IFERROR(INDEX(iEff,MATCH(C159,iName,0)),0))</f>
        <v/>
      </c>
      <c r="G159" s="108">
        <f>IF(OR(B159="",C159=""),"",N(D159)*N(F159))</f>
        <v/>
      </c>
    </row>
    <row r="160">
      <c r="B160" s="106" t="n"/>
      <c r="C160" s="106" t="n"/>
      <c r="D160" s="117" t="n"/>
      <c r="E160" s="118">
        <f>IF(C160="","",IFERROR(INDEX(iUnit,MATCH(C160,iName,0)),"?"))</f>
        <v/>
      </c>
      <c r="F160" s="110">
        <f>IF(C160="","",IFERROR(INDEX(iEff,MATCH(C160,iName,0)),0))</f>
        <v/>
      </c>
      <c r="G160" s="108">
        <f>IF(OR(B160="",C160=""),"",N(D160)*N(F160))</f>
        <v/>
      </c>
    </row>
    <row r="161">
      <c r="B161" s="106" t="n"/>
      <c r="C161" s="106" t="n"/>
      <c r="D161" s="117" t="n"/>
      <c r="E161" s="118">
        <f>IF(C161="","",IFERROR(INDEX(iUnit,MATCH(C161,iName,0)),"?"))</f>
        <v/>
      </c>
      <c r="F161" s="110">
        <f>IF(C161="","",IFERROR(INDEX(iEff,MATCH(C161,iName,0)),0))</f>
        <v/>
      </c>
      <c r="G161" s="108">
        <f>IF(OR(B161="",C161=""),"",N(D161)*N(F161))</f>
        <v/>
      </c>
    </row>
    <row r="162">
      <c r="B162" s="106" t="n"/>
      <c r="C162" s="106" t="n"/>
      <c r="D162" s="117" t="n"/>
      <c r="E162" s="118">
        <f>IF(C162="","",IFERROR(INDEX(iUnit,MATCH(C162,iName,0)),"?"))</f>
        <v/>
      </c>
      <c r="F162" s="110">
        <f>IF(C162="","",IFERROR(INDEX(iEff,MATCH(C162,iName,0)),0))</f>
        <v/>
      </c>
      <c r="G162" s="108">
        <f>IF(OR(B162="",C162=""),"",N(D162)*N(F162))</f>
        <v/>
      </c>
    </row>
    <row r="163">
      <c r="B163" s="106" t="n"/>
      <c r="C163" s="106" t="n"/>
      <c r="D163" s="117" t="n"/>
      <c r="E163" s="118">
        <f>IF(C163="","",IFERROR(INDEX(iUnit,MATCH(C163,iName,0)),"?"))</f>
        <v/>
      </c>
      <c r="F163" s="110">
        <f>IF(C163="","",IFERROR(INDEX(iEff,MATCH(C163,iName,0)),0))</f>
        <v/>
      </c>
      <c r="G163" s="108">
        <f>IF(OR(B163="",C163=""),"",N(D163)*N(F163))</f>
        <v/>
      </c>
    </row>
    <row r="164">
      <c r="B164" s="106" t="n"/>
      <c r="C164" s="106" t="n"/>
      <c r="D164" s="117" t="n"/>
      <c r="E164" s="118">
        <f>IF(C164="","",IFERROR(INDEX(iUnit,MATCH(C164,iName,0)),"?"))</f>
        <v/>
      </c>
      <c r="F164" s="110">
        <f>IF(C164="","",IFERROR(INDEX(iEff,MATCH(C164,iName,0)),0))</f>
        <v/>
      </c>
      <c r="G164" s="108">
        <f>IF(OR(B164="",C164=""),"",N(D164)*N(F164))</f>
        <v/>
      </c>
    </row>
    <row r="165">
      <c r="B165" s="106" t="n"/>
      <c r="C165" s="106" t="n"/>
      <c r="D165" s="117" t="n"/>
      <c r="E165" s="118">
        <f>IF(C165="","",IFERROR(INDEX(iUnit,MATCH(C165,iName,0)),"?"))</f>
        <v/>
      </c>
      <c r="F165" s="110">
        <f>IF(C165="","",IFERROR(INDEX(iEff,MATCH(C165,iName,0)),0))</f>
        <v/>
      </c>
      <c r="G165" s="108">
        <f>IF(OR(B165="",C165=""),"",N(D165)*N(F165))</f>
        <v/>
      </c>
    </row>
    <row r="166">
      <c r="B166" s="106" t="n"/>
      <c r="C166" s="106" t="n"/>
      <c r="D166" s="117" t="n"/>
      <c r="E166" s="118">
        <f>IF(C166="","",IFERROR(INDEX(iUnit,MATCH(C166,iName,0)),"?"))</f>
        <v/>
      </c>
      <c r="F166" s="110">
        <f>IF(C166="","",IFERROR(INDEX(iEff,MATCH(C166,iName,0)),0))</f>
        <v/>
      </c>
      <c r="G166" s="108">
        <f>IF(OR(B166="",C166=""),"",N(D166)*N(F166))</f>
        <v/>
      </c>
    </row>
    <row r="167">
      <c r="B167" s="106" t="n"/>
      <c r="C167" s="106" t="n"/>
      <c r="D167" s="117" t="n"/>
      <c r="E167" s="118">
        <f>IF(C167="","",IFERROR(INDEX(iUnit,MATCH(C167,iName,0)),"?"))</f>
        <v/>
      </c>
      <c r="F167" s="110">
        <f>IF(C167="","",IFERROR(INDEX(iEff,MATCH(C167,iName,0)),0))</f>
        <v/>
      </c>
      <c r="G167" s="108">
        <f>IF(OR(B167="",C167=""),"",N(D167)*N(F167))</f>
        <v/>
      </c>
    </row>
    <row r="168">
      <c r="B168" s="106" t="n"/>
      <c r="C168" s="106" t="n"/>
      <c r="D168" s="117" t="n"/>
      <c r="E168" s="118">
        <f>IF(C168="","",IFERROR(INDEX(iUnit,MATCH(C168,iName,0)),"?"))</f>
        <v/>
      </c>
      <c r="F168" s="110">
        <f>IF(C168="","",IFERROR(INDEX(iEff,MATCH(C168,iName,0)),0))</f>
        <v/>
      </c>
      <c r="G168" s="108">
        <f>IF(OR(B168="",C168=""),"",N(D168)*N(F168))</f>
        <v/>
      </c>
    </row>
    <row r="169">
      <c r="B169" s="106" t="n"/>
      <c r="C169" s="106" t="n"/>
      <c r="D169" s="117" t="n"/>
      <c r="E169" s="118">
        <f>IF(C169="","",IFERROR(INDEX(iUnit,MATCH(C169,iName,0)),"?"))</f>
        <v/>
      </c>
      <c r="F169" s="110">
        <f>IF(C169="","",IFERROR(INDEX(iEff,MATCH(C169,iName,0)),0))</f>
        <v/>
      </c>
      <c r="G169" s="108">
        <f>IF(OR(B169="",C169=""),"",N(D169)*N(F169))</f>
        <v/>
      </c>
    </row>
    <row r="170">
      <c r="B170" s="106" t="n"/>
      <c r="C170" s="106" t="n"/>
      <c r="D170" s="117" t="n"/>
      <c r="E170" s="118">
        <f>IF(C170="","",IFERROR(INDEX(iUnit,MATCH(C170,iName,0)),"?"))</f>
        <v/>
      </c>
      <c r="F170" s="110">
        <f>IF(C170="","",IFERROR(INDEX(iEff,MATCH(C170,iName,0)),0))</f>
        <v/>
      </c>
      <c r="G170" s="108">
        <f>IF(OR(B170="",C170=""),"",N(D170)*N(F170))</f>
        <v/>
      </c>
    </row>
    <row r="171">
      <c r="B171" s="106" t="n"/>
      <c r="C171" s="106" t="n"/>
      <c r="D171" s="117" t="n"/>
      <c r="E171" s="118">
        <f>IF(C171="","",IFERROR(INDEX(iUnit,MATCH(C171,iName,0)),"?"))</f>
        <v/>
      </c>
      <c r="F171" s="110">
        <f>IF(C171="","",IFERROR(INDEX(iEff,MATCH(C171,iName,0)),0))</f>
        <v/>
      </c>
      <c r="G171" s="108">
        <f>IF(OR(B171="",C171=""),"",N(D171)*N(F171))</f>
        <v/>
      </c>
    </row>
    <row r="172">
      <c r="B172" s="106" t="n"/>
      <c r="C172" s="106" t="n"/>
      <c r="D172" s="117" t="n"/>
      <c r="E172" s="118">
        <f>IF(C172="","",IFERROR(INDEX(iUnit,MATCH(C172,iName,0)),"?"))</f>
        <v/>
      </c>
      <c r="F172" s="110">
        <f>IF(C172="","",IFERROR(INDEX(iEff,MATCH(C172,iName,0)),0))</f>
        <v/>
      </c>
      <c r="G172" s="108">
        <f>IF(OR(B172="",C172=""),"",N(D172)*N(F172))</f>
        <v/>
      </c>
    </row>
    <row r="173">
      <c r="B173" s="106" t="n"/>
      <c r="C173" s="106" t="n"/>
      <c r="D173" s="117" t="n"/>
      <c r="E173" s="118">
        <f>IF(C173="","",IFERROR(INDEX(iUnit,MATCH(C173,iName,0)),"?"))</f>
        <v/>
      </c>
      <c r="F173" s="110">
        <f>IF(C173="","",IFERROR(INDEX(iEff,MATCH(C173,iName,0)),0))</f>
        <v/>
      </c>
      <c r="G173" s="108">
        <f>IF(OR(B173="",C173=""),"",N(D173)*N(F173))</f>
        <v/>
      </c>
    </row>
    <row r="174">
      <c r="B174" s="106" t="n"/>
      <c r="C174" s="106" t="n"/>
      <c r="D174" s="117" t="n"/>
      <c r="E174" s="118">
        <f>IF(C174="","",IFERROR(INDEX(iUnit,MATCH(C174,iName,0)),"?"))</f>
        <v/>
      </c>
      <c r="F174" s="110">
        <f>IF(C174="","",IFERROR(INDEX(iEff,MATCH(C174,iName,0)),0))</f>
        <v/>
      </c>
      <c r="G174" s="108">
        <f>IF(OR(B174="",C174=""),"",N(D174)*N(F174))</f>
        <v/>
      </c>
    </row>
    <row r="175">
      <c r="B175" s="106" t="n"/>
      <c r="C175" s="106" t="n"/>
      <c r="D175" s="117" t="n"/>
      <c r="E175" s="118">
        <f>IF(C175="","",IFERROR(INDEX(iUnit,MATCH(C175,iName,0)),"?"))</f>
        <v/>
      </c>
      <c r="F175" s="110">
        <f>IF(C175="","",IFERROR(INDEX(iEff,MATCH(C175,iName,0)),0))</f>
        <v/>
      </c>
      <c r="G175" s="108">
        <f>IF(OR(B175="",C175=""),"",N(D175)*N(F175))</f>
        <v/>
      </c>
    </row>
    <row r="176">
      <c r="B176" s="106" t="n"/>
      <c r="C176" s="106" t="n"/>
      <c r="D176" s="117" t="n"/>
      <c r="E176" s="118">
        <f>IF(C176="","",IFERROR(INDEX(iUnit,MATCH(C176,iName,0)),"?"))</f>
        <v/>
      </c>
      <c r="F176" s="110">
        <f>IF(C176="","",IFERROR(INDEX(iEff,MATCH(C176,iName,0)),0))</f>
        <v/>
      </c>
      <c r="G176" s="108">
        <f>IF(OR(B176="",C176=""),"",N(D176)*N(F176))</f>
        <v/>
      </c>
    </row>
    <row r="177">
      <c r="B177" s="106" t="n"/>
      <c r="C177" s="106" t="n"/>
      <c r="D177" s="117" t="n"/>
      <c r="E177" s="118">
        <f>IF(C177="","",IFERROR(INDEX(iUnit,MATCH(C177,iName,0)),"?"))</f>
        <v/>
      </c>
      <c r="F177" s="110">
        <f>IF(C177="","",IFERROR(INDEX(iEff,MATCH(C177,iName,0)),0))</f>
        <v/>
      </c>
      <c r="G177" s="108">
        <f>IF(OR(B177="",C177=""),"",N(D177)*N(F177))</f>
        <v/>
      </c>
    </row>
    <row r="178">
      <c r="B178" s="106" t="n"/>
      <c r="C178" s="106" t="n"/>
      <c r="D178" s="117" t="n"/>
      <c r="E178" s="118">
        <f>IF(C178="","",IFERROR(INDEX(iUnit,MATCH(C178,iName,0)),"?"))</f>
        <v/>
      </c>
      <c r="F178" s="110">
        <f>IF(C178="","",IFERROR(INDEX(iEff,MATCH(C178,iName,0)),0))</f>
        <v/>
      </c>
      <c r="G178" s="108">
        <f>IF(OR(B178="",C178=""),"",N(D178)*N(F178))</f>
        <v/>
      </c>
    </row>
    <row r="179">
      <c r="B179" s="106" t="n"/>
      <c r="C179" s="106" t="n"/>
      <c r="D179" s="117" t="n"/>
      <c r="E179" s="118">
        <f>IF(C179="","",IFERROR(INDEX(iUnit,MATCH(C179,iName,0)),"?"))</f>
        <v/>
      </c>
      <c r="F179" s="110">
        <f>IF(C179="","",IFERROR(INDEX(iEff,MATCH(C179,iName,0)),0))</f>
        <v/>
      </c>
      <c r="G179" s="108">
        <f>IF(OR(B179="",C179=""),"",N(D179)*N(F179))</f>
        <v/>
      </c>
    </row>
    <row r="180">
      <c r="B180" s="106" t="n"/>
      <c r="C180" s="106" t="n"/>
      <c r="D180" s="117" t="n"/>
      <c r="E180" s="118">
        <f>IF(C180="","",IFERROR(INDEX(iUnit,MATCH(C180,iName,0)),"?"))</f>
        <v/>
      </c>
      <c r="F180" s="110">
        <f>IF(C180="","",IFERROR(INDEX(iEff,MATCH(C180,iName,0)),0))</f>
        <v/>
      </c>
      <c r="G180" s="108">
        <f>IF(OR(B180="",C180=""),"",N(D180)*N(F180))</f>
        <v/>
      </c>
    </row>
    <row r="181">
      <c r="B181" s="106" t="n"/>
      <c r="C181" s="106" t="n"/>
      <c r="D181" s="117" t="n"/>
      <c r="E181" s="118">
        <f>IF(C181="","",IFERROR(INDEX(iUnit,MATCH(C181,iName,0)),"?"))</f>
        <v/>
      </c>
      <c r="F181" s="110">
        <f>IF(C181="","",IFERROR(INDEX(iEff,MATCH(C181,iName,0)),0))</f>
        <v/>
      </c>
      <c r="G181" s="108">
        <f>IF(OR(B181="",C181=""),"",N(D181)*N(F181))</f>
        <v/>
      </c>
    </row>
    <row r="182">
      <c r="B182" s="106" t="n"/>
      <c r="C182" s="106" t="n"/>
      <c r="D182" s="117" t="n"/>
      <c r="E182" s="118">
        <f>IF(C182="","",IFERROR(INDEX(iUnit,MATCH(C182,iName,0)),"?"))</f>
        <v/>
      </c>
      <c r="F182" s="110">
        <f>IF(C182="","",IFERROR(INDEX(iEff,MATCH(C182,iName,0)),0))</f>
        <v/>
      </c>
      <c r="G182" s="108">
        <f>IF(OR(B182="",C182=""),"",N(D182)*N(F182))</f>
        <v/>
      </c>
    </row>
    <row r="183">
      <c r="B183" s="106" t="n"/>
      <c r="C183" s="106" t="n"/>
      <c r="D183" s="117" t="n"/>
      <c r="E183" s="118">
        <f>IF(C183="","",IFERROR(INDEX(iUnit,MATCH(C183,iName,0)),"?"))</f>
        <v/>
      </c>
      <c r="F183" s="110">
        <f>IF(C183="","",IFERROR(INDEX(iEff,MATCH(C183,iName,0)),0))</f>
        <v/>
      </c>
      <c r="G183" s="108">
        <f>IF(OR(B183="",C183=""),"",N(D183)*N(F183))</f>
        <v/>
      </c>
    </row>
    <row r="184">
      <c r="B184" s="106" t="n"/>
      <c r="C184" s="106" t="n"/>
      <c r="D184" s="117" t="n"/>
      <c r="E184" s="118">
        <f>IF(C184="","",IFERROR(INDEX(iUnit,MATCH(C184,iName,0)),"?"))</f>
        <v/>
      </c>
      <c r="F184" s="110">
        <f>IF(C184="","",IFERROR(INDEX(iEff,MATCH(C184,iName,0)),0))</f>
        <v/>
      </c>
      <c r="G184" s="108">
        <f>IF(OR(B184="",C184=""),"",N(D184)*N(F184))</f>
        <v/>
      </c>
    </row>
    <row r="185">
      <c r="B185" s="106" t="n"/>
      <c r="C185" s="106" t="n"/>
      <c r="D185" s="117" t="n"/>
      <c r="E185" s="118">
        <f>IF(C185="","",IFERROR(INDEX(iUnit,MATCH(C185,iName,0)),"?"))</f>
        <v/>
      </c>
      <c r="F185" s="110">
        <f>IF(C185="","",IFERROR(INDEX(iEff,MATCH(C185,iName,0)),0))</f>
        <v/>
      </c>
      <c r="G185" s="108">
        <f>IF(OR(B185="",C185=""),"",N(D185)*N(F185))</f>
        <v/>
      </c>
    </row>
    <row r="186">
      <c r="B186" s="106" t="n"/>
      <c r="C186" s="106" t="n"/>
      <c r="D186" s="117" t="n"/>
      <c r="E186" s="118">
        <f>IF(C186="","",IFERROR(INDEX(iUnit,MATCH(C186,iName,0)),"?"))</f>
        <v/>
      </c>
      <c r="F186" s="110">
        <f>IF(C186="","",IFERROR(INDEX(iEff,MATCH(C186,iName,0)),0))</f>
        <v/>
      </c>
      <c r="G186" s="108">
        <f>IF(OR(B186="",C186=""),"",N(D186)*N(F186))</f>
        <v/>
      </c>
    </row>
    <row r="187">
      <c r="B187" s="106" t="n"/>
      <c r="C187" s="106" t="n"/>
      <c r="D187" s="117" t="n"/>
      <c r="E187" s="118">
        <f>IF(C187="","",IFERROR(INDEX(iUnit,MATCH(C187,iName,0)),"?"))</f>
        <v/>
      </c>
      <c r="F187" s="110">
        <f>IF(C187="","",IFERROR(INDEX(iEff,MATCH(C187,iName,0)),0))</f>
        <v/>
      </c>
      <c r="G187" s="108">
        <f>IF(OR(B187="",C187=""),"",N(D187)*N(F187))</f>
        <v/>
      </c>
    </row>
    <row r="188">
      <c r="B188" s="106" t="n"/>
      <c r="C188" s="106" t="n"/>
      <c r="D188" s="117" t="n"/>
      <c r="E188" s="118">
        <f>IF(C188="","",IFERROR(INDEX(iUnit,MATCH(C188,iName,0)),"?"))</f>
        <v/>
      </c>
      <c r="F188" s="110">
        <f>IF(C188="","",IFERROR(INDEX(iEff,MATCH(C188,iName,0)),0))</f>
        <v/>
      </c>
      <c r="G188" s="108">
        <f>IF(OR(B188="",C188=""),"",N(D188)*N(F188))</f>
        <v/>
      </c>
    </row>
    <row r="189">
      <c r="B189" s="106" t="n"/>
      <c r="C189" s="106" t="n"/>
      <c r="D189" s="117" t="n"/>
      <c r="E189" s="118">
        <f>IF(C189="","",IFERROR(INDEX(iUnit,MATCH(C189,iName,0)),"?"))</f>
        <v/>
      </c>
      <c r="F189" s="110">
        <f>IF(C189="","",IFERROR(INDEX(iEff,MATCH(C189,iName,0)),0))</f>
        <v/>
      </c>
      <c r="G189" s="108">
        <f>IF(OR(B189="",C189=""),"",N(D189)*N(F189))</f>
        <v/>
      </c>
    </row>
    <row r="190">
      <c r="B190" s="106" t="n"/>
      <c r="C190" s="106" t="n"/>
      <c r="D190" s="117" t="n"/>
      <c r="E190" s="118">
        <f>IF(C190="","",IFERROR(INDEX(iUnit,MATCH(C190,iName,0)),"?"))</f>
        <v/>
      </c>
      <c r="F190" s="110">
        <f>IF(C190="","",IFERROR(INDEX(iEff,MATCH(C190,iName,0)),0))</f>
        <v/>
      </c>
      <c r="G190" s="108">
        <f>IF(OR(B190="",C190=""),"",N(D190)*N(F190))</f>
        <v/>
      </c>
    </row>
    <row r="191">
      <c r="B191" s="106" t="n"/>
      <c r="C191" s="106" t="n"/>
      <c r="D191" s="117" t="n"/>
      <c r="E191" s="118">
        <f>IF(C191="","",IFERROR(INDEX(iUnit,MATCH(C191,iName,0)),"?"))</f>
        <v/>
      </c>
      <c r="F191" s="110">
        <f>IF(C191="","",IFERROR(INDEX(iEff,MATCH(C191,iName,0)),0))</f>
        <v/>
      </c>
      <c r="G191" s="108">
        <f>IF(OR(B191="",C191=""),"",N(D191)*N(F191))</f>
        <v/>
      </c>
    </row>
    <row r="192">
      <c r="B192" s="106" t="n"/>
      <c r="C192" s="106" t="n"/>
      <c r="D192" s="117" t="n"/>
      <c r="E192" s="118">
        <f>IF(C192="","",IFERROR(INDEX(iUnit,MATCH(C192,iName,0)),"?"))</f>
        <v/>
      </c>
      <c r="F192" s="110">
        <f>IF(C192="","",IFERROR(INDEX(iEff,MATCH(C192,iName,0)),0))</f>
        <v/>
      </c>
      <c r="G192" s="108">
        <f>IF(OR(B192="",C192=""),"",N(D192)*N(F192))</f>
        <v/>
      </c>
    </row>
    <row r="193">
      <c r="B193" s="106" t="n"/>
      <c r="C193" s="106" t="n"/>
      <c r="D193" s="117" t="n"/>
      <c r="E193" s="118">
        <f>IF(C193="","",IFERROR(INDEX(iUnit,MATCH(C193,iName,0)),"?"))</f>
        <v/>
      </c>
      <c r="F193" s="110">
        <f>IF(C193="","",IFERROR(INDEX(iEff,MATCH(C193,iName,0)),0))</f>
        <v/>
      </c>
      <c r="G193" s="108">
        <f>IF(OR(B193="",C193=""),"",N(D193)*N(F193))</f>
        <v/>
      </c>
    </row>
    <row r="194">
      <c r="B194" s="106" t="n"/>
      <c r="C194" s="106" t="n"/>
      <c r="D194" s="117" t="n"/>
      <c r="E194" s="118">
        <f>IF(C194="","",IFERROR(INDEX(iUnit,MATCH(C194,iName,0)),"?"))</f>
        <v/>
      </c>
      <c r="F194" s="110">
        <f>IF(C194="","",IFERROR(INDEX(iEff,MATCH(C194,iName,0)),0))</f>
        <v/>
      </c>
      <c r="G194" s="108">
        <f>IF(OR(B194="",C194=""),"",N(D194)*N(F194))</f>
        <v/>
      </c>
    </row>
    <row r="195">
      <c r="B195" s="106" t="n"/>
      <c r="C195" s="106" t="n"/>
      <c r="D195" s="117" t="n"/>
      <c r="E195" s="118">
        <f>IF(C195="","",IFERROR(INDEX(iUnit,MATCH(C195,iName,0)),"?"))</f>
        <v/>
      </c>
      <c r="F195" s="110">
        <f>IF(C195="","",IFERROR(INDEX(iEff,MATCH(C195,iName,0)),0))</f>
        <v/>
      </c>
      <c r="G195" s="108">
        <f>IF(OR(B195="",C195=""),"",N(D195)*N(F195))</f>
        <v/>
      </c>
    </row>
    <row r="196">
      <c r="B196" s="106" t="n"/>
      <c r="C196" s="106" t="n"/>
      <c r="D196" s="117" t="n"/>
      <c r="E196" s="118">
        <f>IF(C196="","",IFERROR(INDEX(iUnit,MATCH(C196,iName,0)),"?"))</f>
        <v/>
      </c>
      <c r="F196" s="110">
        <f>IF(C196="","",IFERROR(INDEX(iEff,MATCH(C196,iName,0)),0))</f>
        <v/>
      </c>
      <c r="G196" s="108">
        <f>IF(OR(B196="",C196=""),"",N(D196)*N(F196))</f>
        <v/>
      </c>
    </row>
    <row r="197">
      <c r="B197" s="106" t="n"/>
      <c r="C197" s="106" t="n"/>
      <c r="D197" s="117" t="n"/>
      <c r="E197" s="118">
        <f>IF(C197="","",IFERROR(INDEX(iUnit,MATCH(C197,iName,0)),"?"))</f>
        <v/>
      </c>
      <c r="F197" s="110">
        <f>IF(C197="","",IFERROR(INDEX(iEff,MATCH(C197,iName,0)),0))</f>
        <v/>
      </c>
      <c r="G197" s="108">
        <f>IF(OR(B197="",C197=""),"",N(D197)*N(F197))</f>
        <v/>
      </c>
    </row>
    <row r="198">
      <c r="B198" s="106" t="n"/>
      <c r="C198" s="106" t="n"/>
      <c r="D198" s="117" t="n"/>
      <c r="E198" s="118">
        <f>IF(C198="","",IFERROR(INDEX(iUnit,MATCH(C198,iName,0)),"?"))</f>
        <v/>
      </c>
      <c r="F198" s="110">
        <f>IF(C198="","",IFERROR(INDEX(iEff,MATCH(C198,iName,0)),0))</f>
        <v/>
      </c>
      <c r="G198" s="108">
        <f>IF(OR(B198="",C198=""),"",N(D198)*N(F198))</f>
        <v/>
      </c>
    </row>
    <row r="199">
      <c r="B199" s="106" t="n"/>
      <c r="C199" s="106" t="n"/>
      <c r="D199" s="117" t="n"/>
      <c r="E199" s="118">
        <f>IF(C199="","",IFERROR(INDEX(iUnit,MATCH(C199,iName,0)),"?"))</f>
        <v/>
      </c>
      <c r="F199" s="110">
        <f>IF(C199="","",IFERROR(INDEX(iEff,MATCH(C199,iName,0)),0))</f>
        <v/>
      </c>
      <c r="G199" s="108">
        <f>IF(OR(B199="",C199=""),"",N(D199)*N(F199))</f>
        <v/>
      </c>
    </row>
    <row r="200">
      <c r="B200" s="106" t="n"/>
      <c r="C200" s="106" t="n"/>
      <c r="D200" s="117" t="n"/>
      <c r="E200" s="118">
        <f>IF(C200="","",IFERROR(INDEX(iUnit,MATCH(C200,iName,0)),"?"))</f>
        <v/>
      </c>
      <c r="F200" s="110">
        <f>IF(C200="","",IFERROR(INDEX(iEff,MATCH(C200,iName,0)),0))</f>
        <v/>
      </c>
      <c r="G200" s="108">
        <f>IF(OR(B200="",C200=""),"",N(D200)*N(F200))</f>
        <v/>
      </c>
    </row>
    <row r="201">
      <c r="B201" s="106" t="n"/>
      <c r="C201" s="106" t="n"/>
      <c r="D201" s="117" t="n"/>
      <c r="E201" s="118">
        <f>IF(C201="","",IFERROR(INDEX(iUnit,MATCH(C201,iName,0)),"?"))</f>
        <v/>
      </c>
      <c r="F201" s="110">
        <f>IF(C201="","",IFERROR(INDEX(iEff,MATCH(C201,iName,0)),0))</f>
        <v/>
      </c>
      <c r="G201" s="108">
        <f>IF(OR(B201="",C201=""),"",N(D201)*N(F201))</f>
        <v/>
      </c>
    </row>
    <row r="202">
      <c r="B202" s="106" t="n"/>
      <c r="C202" s="106" t="n"/>
      <c r="D202" s="117" t="n"/>
      <c r="E202" s="118">
        <f>IF(C202="","",IFERROR(INDEX(iUnit,MATCH(C202,iName,0)),"?"))</f>
        <v/>
      </c>
      <c r="F202" s="110">
        <f>IF(C202="","",IFERROR(INDEX(iEff,MATCH(C202,iName,0)),0))</f>
        <v/>
      </c>
      <c r="G202" s="108">
        <f>IF(OR(B202="",C202=""),"",N(D202)*N(F202))</f>
        <v/>
      </c>
    </row>
    <row r="203">
      <c r="B203" s="106" t="n"/>
      <c r="C203" s="106" t="n"/>
      <c r="D203" s="117" t="n"/>
      <c r="E203" s="118">
        <f>IF(C203="","",IFERROR(INDEX(iUnit,MATCH(C203,iName,0)),"?"))</f>
        <v/>
      </c>
      <c r="F203" s="110">
        <f>IF(C203="","",IFERROR(INDEX(iEff,MATCH(C203,iName,0)),0))</f>
        <v/>
      </c>
      <c r="G203" s="108">
        <f>IF(OR(B203="",C203=""),"",N(D203)*N(F203))</f>
        <v/>
      </c>
    </row>
    <row r="204">
      <c r="B204" s="106" t="n"/>
      <c r="C204" s="106" t="n"/>
      <c r="D204" s="117" t="n"/>
      <c r="E204" s="118">
        <f>IF(C204="","",IFERROR(INDEX(iUnit,MATCH(C204,iName,0)),"?"))</f>
        <v/>
      </c>
      <c r="F204" s="110">
        <f>IF(C204="","",IFERROR(INDEX(iEff,MATCH(C204,iName,0)),0))</f>
        <v/>
      </c>
      <c r="G204" s="108">
        <f>IF(OR(B204="",C204=""),"",N(D204)*N(F204))</f>
        <v/>
      </c>
    </row>
    <row r="205">
      <c r="B205" s="106" t="n"/>
      <c r="C205" s="106" t="n"/>
      <c r="D205" s="117" t="n"/>
      <c r="E205" s="118">
        <f>IF(C205="","",IFERROR(INDEX(iUnit,MATCH(C205,iName,0)),"?"))</f>
        <v/>
      </c>
      <c r="F205" s="110">
        <f>IF(C205="","",IFERROR(INDEX(iEff,MATCH(C205,iName,0)),0))</f>
        <v/>
      </c>
      <c r="G205" s="108">
        <f>IF(OR(B205="",C205=""),"",N(D205)*N(F205))</f>
        <v/>
      </c>
    </row>
    <row r="206">
      <c r="B206" s="106" t="n"/>
      <c r="C206" s="106" t="n"/>
      <c r="D206" s="117" t="n"/>
      <c r="E206" s="118">
        <f>IF(C206="","",IFERROR(INDEX(iUnit,MATCH(C206,iName,0)),"?"))</f>
        <v/>
      </c>
      <c r="F206" s="110">
        <f>IF(C206="","",IFERROR(INDEX(iEff,MATCH(C206,iName,0)),0))</f>
        <v/>
      </c>
      <c r="G206" s="108">
        <f>IF(OR(B206="",C206=""),"",N(D206)*N(F206))</f>
        <v/>
      </c>
    </row>
    <row r="207">
      <c r="B207" s="106" t="n"/>
      <c r="C207" s="106" t="n"/>
      <c r="D207" s="117" t="n"/>
      <c r="E207" s="118">
        <f>IF(C207="","",IFERROR(INDEX(iUnit,MATCH(C207,iName,0)),"?"))</f>
        <v/>
      </c>
      <c r="F207" s="110">
        <f>IF(C207="","",IFERROR(INDEX(iEff,MATCH(C207,iName,0)),0))</f>
        <v/>
      </c>
      <c r="G207" s="108">
        <f>IF(OR(B207="",C207=""),"",N(D207)*N(F207))</f>
        <v/>
      </c>
    </row>
    <row r="208">
      <c r="B208" s="106" t="n"/>
      <c r="C208" s="106" t="n"/>
      <c r="D208" s="117" t="n"/>
      <c r="E208" s="118">
        <f>IF(C208="","",IFERROR(INDEX(iUnit,MATCH(C208,iName,0)),"?"))</f>
        <v/>
      </c>
      <c r="F208" s="110">
        <f>IF(C208="","",IFERROR(INDEX(iEff,MATCH(C208,iName,0)),0))</f>
        <v/>
      </c>
      <c r="G208" s="108">
        <f>IF(OR(B208="",C208=""),"",N(D208)*N(F208))</f>
        <v/>
      </c>
    </row>
    <row r="209">
      <c r="B209" s="106" t="n"/>
      <c r="C209" s="106" t="n"/>
      <c r="D209" s="117" t="n"/>
      <c r="E209" s="118">
        <f>IF(C209="","",IFERROR(INDEX(iUnit,MATCH(C209,iName,0)),"?"))</f>
        <v/>
      </c>
      <c r="F209" s="110">
        <f>IF(C209="","",IFERROR(INDEX(iEff,MATCH(C209,iName,0)),0))</f>
        <v/>
      </c>
      <c r="G209" s="108">
        <f>IF(OR(B209="",C209=""),"",N(D209)*N(F209))</f>
        <v/>
      </c>
    </row>
    <row r="210">
      <c r="B210" s="106" t="n"/>
      <c r="C210" s="106" t="n"/>
      <c r="D210" s="117" t="n"/>
      <c r="E210" s="118">
        <f>IF(C210="","",IFERROR(INDEX(iUnit,MATCH(C210,iName,0)),"?"))</f>
        <v/>
      </c>
      <c r="F210" s="110">
        <f>IF(C210="","",IFERROR(INDEX(iEff,MATCH(C210,iName,0)),0))</f>
        <v/>
      </c>
      <c r="G210" s="108">
        <f>IF(OR(B210="",C210=""),"",N(D210)*N(F210))</f>
        <v/>
      </c>
    </row>
    <row r="211">
      <c r="B211" s="106" t="n"/>
      <c r="C211" s="106" t="n"/>
      <c r="D211" s="117" t="n"/>
      <c r="E211" s="118">
        <f>IF(C211="","",IFERROR(INDEX(iUnit,MATCH(C211,iName,0)),"?"))</f>
        <v/>
      </c>
      <c r="F211" s="110">
        <f>IF(C211="","",IFERROR(INDEX(iEff,MATCH(C211,iName,0)),0))</f>
        <v/>
      </c>
      <c r="G211" s="108">
        <f>IF(OR(B211="",C211=""),"",N(D211)*N(F211))</f>
        <v/>
      </c>
    </row>
    <row r="212">
      <c r="B212" s="106" t="n"/>
      <c r="C212" s="106" t="n"/>
      <c r="D212" s="117" t="n"/>
      <c r="E212" s="118">
        <f>IF(C212="","",IFERROR(INDEX(iUnit,MATCH(C212,iName,0)),"?"))</f>
        <v/>
      </c>
      <c r="F212" s="110">
        <f>IF(C212="","",IFERROR(INDEX(iEff,MATCH(C212,iName,0)),0))</f>
        <v/>
      </c>
      <c r="G212" s="108">
        <f>IF(OR(B212="",C212=""),"",N(D212)*N(F212))</f>
        <v/>
      </c>
    </row>
    <row r="213">
      <c r="B213" s="106" t="n"/>
      <c r="C213" s="106" t="n"/>
      <c r="D213" s="117" t="n"/>
      <c r="E213" s="118">
        <f>IF(C213="","",IFERROR(INDEX(iUnit,MATCH(C213,iName,0)),"?"))</f>
        <v/>
      </c>
      <c r="F213" s="110">
        <f>IF(C213="","",IFERROR(INDEX(iEff,MATCH(C213,iName,0)),0))</f>
        <v/>
      </c>
      <c r="G213" s="108">
        <f>IF(OR(B213="",C213=""),"",N(D213)*N(F213))</f>
        <v/>
      </c>
    </row>
    <row r="214">
      <c r="B214" s="106" t="n"/>
      <c r="C214" s="106" t="n"/>
      <c r="D214" s="117" t="n"/>
      <c r="E214" s="118">
        <f>IF(C214="","",IFERROR(INDEX(iUnit,MATCH(C214,iName,0)),"?"))</f>
        <v/>
      </c>
      <c r="F214" s="110">
        <f>IF(C214="","",IFERROR(INDEX(iEff,MATCH(C214,iName,0)),0))</f>
        <v/>
      </c>
      <c r="G214" s="108">
        <f>IF(OR(B214="",C214=""),"",N(D214)*N(F214))</f>
        <v/>
      </c>
    </row>
    <row r="215">
      <c r="B215" s="106" t="n"/>
      <c r="C215" s="106" t="n"/>
      <c r="D215" s="117" t="n"/>
      <c r="E215" s="118">
        <f>IF(C215="","",IFERROR(INDEX(iUnit,MATCH(C215,iName,0)),"?"))</f>
        <v/>
      </c>
      <c r="F215" s="110">
        <f>IF(C215="","",IFERROR(INDEX(iEff,MATCH(C215,iName,0)),0))</f>
        <v/>
      </c>
      <c r="G215" s="108">
        <f>IF(OR(B215="",C215=""),"",N(D215)*N(F215))</f>
        <v/>
      </c>
    </row>
    <row r="216">
      <c r="B216" s="106" t="n"/>
      <c r="C216" s="106" t="n"/>
      <c r="D216" s="117" t="n"/>
      <c r="E216" s="118">
        <f>IF(C216="","",IFERROR(INDEX(iUnit,MATCH(C216,iName,0)),"?"))</f>
        <v/>
      </c>
      <c r="F216" s="110">
        <f>IF(C216="","",IFERROR(INDEX(iEff,MATCH(C216,iName,0)),0))</f>
        <v/>
      </c>
      <c r="G216" s="108">
        <f>IF(OR(B216="",C216=""),"",N(D216)*N(F216))</f>
        <v/>
      </c>
    </row>
    <row r="217">
      <c r="B217" s="106" t="n"/>
      <c r="C217" s="106" t="n"/>
      <c r="D217" s="117" t="n"/>
      <c r="E217" s="118">
        <f>IF(C217="","",IFERROR(INDEX(iUnit,MATCH(C217,iName,0)),"?"))</f>
        <v/>
      </c>
      <c r="F217" s="110">
        <f>IF(C217="","",IFERROR(INDEX(iEff,MATCH(C217,iName,0)),0))</f>
        <v/>
      </c>
      <c r="G217" s="108">
        <f>IF(OR(B217="",C217=""),"",N(D217)*N(F217))</f>
        <v/>
      </c>
    </row>
    <row r="218">
      <c r="B218" s="106" t="n"/>
      <c r="C218" s="106" t="n"/>
      <c r="D218" s="117" t="n"/>
      <c r="E218" s="118">
        <f>IF(C218="","",IFERROR(INDEX(iUnit,MATCH(C218,iName,0)),"?"))</f>
        <v/>
      </c>
      <c r="F218" s="110">
        <f>IF(C218="","",IFERROR(INDEX(iEff,MATCH(C218,iName,0)),0))</f>
        <v/>
      </c>
      <c r="G218" s="108">
        <f>IF(OR(B218="",C218=""),"",N(D218)*N(F218))</f>
        <v/>
      </c>
    </row>
    <row r="219">
      <c r="B219" s="106" t="n"/>
      <c r="C219" s="106" t="n"/>
      <c r="D219" s="117" t="n"/>
      <c r="E219" s="118">
        <f>IF(C219="","",IFERROR(INDEX(iUnit,MATCH(C219,iName,0)),"?"))</f>
        <v/>
      </c>
      <c r="F219" s="110">
        <f>IF(C219="","",IFERROR(INDEX(iEff,MATCH(C219,iName,0)),0))</f>
        <v/>
      </c>
      <c r="G219" s="108">
        <f>IF(OR(B219="",C219=""),"",N(D219)*N(F219))</f>
        <v/>
      </c>
    </row>
    <row r="220">
      <c r="B220" s="106" t="n"/>
      <c r="C220" s="106" t="n"/>
      <c r="D220" s="117" t="n"/>
      <c r="E220" s="118">
        <f>IF(C220="","",IFERROR(INDEX(iUnit,MATCH(C220,iName,0)),"?"))</f>
        <v/>
      </c>
      <c r="F220" s="110">
        <f>IF(C220="","",IFERROR(INDEX(iEff,MATCH(C220,iName,0)),0))</f>
        <v/>
      </c>
      <c r="G220" s="108">
        <f>IF(OR(B220="",C220=""),"",N(D220)*N(F220))</f>
        <v/>
      </c>
    </row>
    <row r="221">
      <c r="B221" s="106" t="n"/>
      <c r="C221" s="106" t="n"/>
      <c r="D221" s="117" t="n"/>
      <c r="E221" s="118">
        <f>IF(C221="","",IFERROR(INDEX(iUnit,MATCH(C221,iName,0)),"?"))</f>
        <v/>
      </c>
      <c r="F221" s="110">
        <f>IF(C221="","",IFERROR(INDEX(iEff,MATCH(C221,iName,0)),0))</f>
        <v/>
      </c>
      <c r="G221" s="108">
        <f>IF(OR(B221="",C221=""),"",N(D221)*N(F221))</f>
        <v/>
      </c>
    </row>
    <row r="222">
      <c r="B222" s="106" t="n"/>
      <c r="C222" s="106" t="n"/>
      <c r="D222" s="117" t="n"/>
      <c r="E222" s="118">
        <f>IF(C222="","",IFERROR(INDEX(iUnit,MATCH(C222,iName,0)),"?"))</f>
        <v/>
      </c>
      <c r="F222" s="110">
        <f>IF(C222="","",IFERROR(INDEX(iEff,MATCH(C222,iName,0)),0))</f>
        <v/>
      </c>
      <c r="G222" s="108">
        <f>IF(OR(B222="",C222=""),"",N(D222)*N(F222))</f>
        <v/>
      </c>
    </row>
    <row r="223">
      <c r="B223" s="106" t="n"/>
      <c r="C223" s="106" t="n"/>
      <c r="D223" s="117" t="n"/>
      <c r="E223" s="118">
        <f>IF(C223="","",IFERROR(INDEX(iUnit,MATCH(C223,iName,0)),"?"))</f>
        <v/>
      </c>
      <c r="F223" s="110">
        <f>IF(C223="","",IFERROR(INDEX(iEff,MATCH(C223,iName,0)),0))</f>
        <v/>
      </c>
      <c r="G223" s="108">
        <f>IF(OR(B223="",C223=""),"",N(D223)*N(F223))</f>
        <v/>
      </c>
    </row>
    <row r="224">
      <c r="B224" s="106" t="n"/>
      <c r="C224" s="106" t="n"/>
      <c r="D224" s="117" t="n"/>
      <c r="E224" s="118">
        <f>IF(C224="","",IFERROR(INDEX(iUnit,MATCH(C224,iName,0)),"?"))</f>
        <v/>
      </c>
      <c r="F224" s="110">
        <f>IF(C224="","",IFERROR(INDEX(iEff,MATCH(C224,iName,0)),0))</f>
        <v/>
      </c>
      <c r="G224" s="108">
        <f>IF(OR(B224="",C224=""),"",N(D224)*N(F224))</f>
        <v/>
      </c>
    </row>
    <row r="225">
      <c r="B225" s="106" t="n"/>
      <c r="C225" s="106" t="n"/>
      <c r="D225" s="117" t="n"/>
      <c r="E225" s="118">
        <f>IF(C225="","",IFERROR(INDEX(iUnit,MATCH(C225,iName,0)),"?"))</f>
        <v/>
      </c>
      <c r="F225" s="110">
        <f>IF(C225="","",IFERROR(INDEX(iEff,MATCH(C225,iName,0)),0))</f>
        <v/>
      </c>
      <c r="G225" s="108">
        <f>IF(OR(B225="",C225=""),"",N(D225)*N(F225))</f>
        <v/>
      </c>
    </row>
    <row r="226">
      <c r="B226" s="106" t="n"/>
      <c r="C226" s="106" t="n"/>
      <c r="D226" s="117" t="n"/>
      <c r="E226" s="118">
        <f>IF(C226="","",IFERROR(INDEX(iUnit,MATCH(C226,iName,0)),"?"))</f>
        <v/>
      </c>
      <c r="F226" s="110">
        <f>IF(C226="","",IFERROR(INDEX(iEff,MATCH(C226,iName,0)),0))</f>
        <v/>
      </c>
      <c r="G226" s="108">
        <f>IF(OR(B226="",C226=""),"",N(D226)*N(F226))</f>
        <v/>
      </c>
    </row>
    <row r="227">
      <c r="B227" s="106" t="n"/>
      <c r="C227" s="106" t="n"/>
      <c r="D227" s="117" t="n"/>
      <c r="E227" s="118">
        <f>IF(C227="","",IFERROR(INDEX(iUnit,MATCH(C227,iName,0)),"?"))</f>
        <v/>
      </c>
      <c r="F227" s="110">
        <f>IF(C227="","",IFERROR(INDEX(iEff,MATCH(C227,iName,0)),0))</f>
        <v/>
      </c>
      <c r="G227" s="108">
        <f>IF(OR(B227="",C227=""),"",N(D227)*N(F227))</f>
        <v/>
      </c>
    </row>
    <row r="228">
      <c r="B228" s="106" t="n"/>
      <c r="C228" s="106" t="n"/>
      <c r="D228" s="117" t="n"/>
      <c r="E228" s="118">
        <f>IF(C228="","",IFERROR(INDEX(iUnit,MATCH(C228,iName,0)),"?"))</f>
        <v/>
      </c>
      <c r="F228" s="110">
        <f>IF(C228="","",IFERROR(INDEX(iEff,MATCH(C228,iName,0)),0))</f>
        <v/>
      </c>
      <c r="G228" s="108">
        <f>IF(OR(B228="",C228=""),"",N(D228)*N(F228))</f>
        <v/>
      </c>
    </row>
    <row r="229">
      <c r="B229" s="106" t="n"/>
      <c r="C229" s="106" t="n"/>
      <c r="D229" s="117" t="n"/>
      <c r="E229" s="118">
        <f>IF(C229="","",IFERROR(INDEX(iUnit,MATCH(C229,iName,0)),"?"))</f>
        <v/>
      </c>
      <c r="F229" s="110">
        <f>IF(C229="","",IFERROR(INDEX(iEff,MATCH(C229,iName,0)),0))</f>
        <v/>
      </c>
      <c r="G229" s="108">
        <f>IF(OR(B229="",C229=""),"",N(D229)*N(F229))</f>
        <v/>
      </c>
    </row>
    <row r="230">
      <c r="B230" s="106" t="n"/>
      <c r="C230" s="106" t="n"/>
      <c r="D230" s="117" t="n"/>
      <c r="E230" s="118">
        <f>IF(C230="","",IFERROR(INDEX(iUnit,MATCH(C230,iName,0)),"?"))</f>
        <v/>
      </c>
      <c r="F230" s="110">
        <f>IF(C230="","",IFERROR(INDEX(iEff,MATCH(C230,iName,0)),0))</f>
        <v/>
      </c>
      <c r="G230" s="108">
        <f>IF(OR(B230="",C230=""),"",N(D230)*N(F230))</f>
        <v/>
      </c>
    </row>
    <row r="231">
      <c r="B231" s="106" t="n"/>
      <c r="C231" s="106" t="n"/>
      <c r="D231" s="117" t="n"/>
      <c r="E231" s="118">
        <f>IF(C231="","",IFERROR(INDEX(iUnit,MATCH(C231,iName,0)),"?"))</f>
        <v/>
      </c>
      <c r="F231" s="110">
        <f>IF(C231="","",IFERROR(INDEX(iEff,MATCH(C231,iName,0)),0))</f>
        <v/>
      </c>
      <c r="G231" s="108">
        <f>IF(OR(B231="",C231=""),"",N(D231)*N(F231))</f>
        <v/>
      </c>
    </row>
    <row r="232">
      <c r="B232" s="106" t="n"/>
      <c r="C232" s="106" t="n"/>
      <c r="D232" s="117" t="n"/>
      <c r="E232" s="118">
        <f>IF(C232="","",IFERROR(INDEX(iUnit,MATCH(C232,iName,0)),"?"))</f>
        <v/>
      </c>
      <c r="F232" s="110">
        <f>IF(C232="","",IFERROR(INDEX(iEff,MATCH(C232,iName,0)),0))</f>
        <v/>
      </c>
      <c r="G232" s="108">
        <f>IF(OR(B232="",C232=""),"",N(D232)*N(F232))</f>
        <v/>
      </c>
    </row>
    <row r="233">
      <c r="B233" s="106" t="n"/>
      <c r="C233" s="106" t="n"/>
      <c r="D233" s="117" t="n"/>
      <c r="E233" s="118">
        <f>IF(C233="","",IFERROR(INDEX(iUnit,MATCH(C233,iName,0)),"?"))</f>
        <v/>
      </c>
      <c r="F233" s="110">
        <f>IF(C233="","",IFERROR(INDEX(iEff,MATCH(C233,iName,0)),0))</f>
        <v/>
      </c>
      <c r="G233" s="108">
        <f>IF(OR(B233="",C233=""),"",N(D233)*N(F233))</f>
        <v/>
      </c>
    </row>
    <row r="234">
      <c r="B234" s="106" t="n"/>
      <c r="C234" s="106" t="n"/>
      <c r="D234" s="117" t="n"/>
      <c r="E234" s="118">
        <f>IF(C234="","",IFERROR(INDEX(iUnit,MATCH(C234,iName,0)),"?"))</f>
        <v/>
      </c>
      <c r="F234" s="110">
        <f>IF(C234="","",IFERROR(INDEX(iEff,MATCH(C234,iName,0)),0))</f>
        <v/>
      </c>
      <c r="G234" s="108">
        <f>IF(OR(B234="",C234=""),"",N(D234)*N(F234))</f>
        <v/>
      </c>
    </row>
    <row r="235">
      <c r="B235" s="106" t="n"/>
      <c r="C235" s="106" t="n"/>
      <c r="D235" s="117" t="n"/>
      <c r="E235" s="118">
        <f>IF(C235="","",IFERROR(INDEX(iUnit,MATCH(C235,iName,0)),"?"))</f>
        <v/>
      </c>
      <c r="F235" s="110">
        <f>IF(C235="","",IFERROR(INDEX(iEff,MATCH(C235,iName,0)),0))</f>
        <v/>
      </c>
      <c r="G235" s="108">
        <f>IF(OR(B235="",C235=""),"",N(D235)*N(F235))</f>
        <v/>
      </c>
    </row>
    <row r="236">
      <c r="B236" s="106" t="n"/>
      <c r="C236" s="106" t="n"/>
      <c r="D236" s="117" t="n"/>
      <c r="E236" s="118">
        <f>IF(C236="","",IFERROR(INDEX(iUnit,MATCH(C236,iName,0)),"?"))</f>
        <v/>
      </c>
      <c r="F236" s="110">
        <f>IF(C236="","",IFERROR(INDEX(iEff,MATCH(C236,iName,0)),0))</f>
        <v/>
      </c>
      <c r="G236" s="108">
        <f>IF(OR(B236="",C236=""),"",N(D236)*N(F236))</f>
        <v/>
      </c>
    </row>
    <row r="237">
      <c r="B237" s="106" t="n"/>
      <c r="C237" s="106" t="n"/>
      <c r="D237" s="117" t="n"/>
      <c r="E237" s="118">
        <f>IF(C237="","",IFERROR(INDEX(iUnit,MATCH(C237,iName,0)),"?"))</f>
        <v/>
      </c>
      <c r="F237" s="110">
        <f>IF(C237="","",IFERROR(INDEX(iEff,MATCH(C237,iName,0)),0))</f>
        <v/>
      </c>
      <c r="G237" s="108">
        <f>IF(OR(B237="",C237=""),"",N(D237)*N(F237))</f>
        <v/>
      </c>
    </row>
    <row r="238">
      <c r="B238" s="106" t="n"/>
      <c r="C238" s="106" t="n"/>
      <c r="D238" s="117" t="n"/>
      <c r="E238" s="118">
        <f>IF(C238="","",IFERROR(INDEX(iUnit,MATCH(C238,iName,0)),"?"))</f>
        <v/>
      </c>
      <c r="F238" s="110">
        <f>IF(C238="","",IFERROR(INDEX(iEff,MATCH(C238,iName,0)),0))</f>
        <v/>
      </c>
      <c r="G238" s="108">
        <f>IF(OR(B238="",C238=""),"",N(D238)*N(F238))</f>
        <v/>
      </c>
    </row>
    <row r="239">
      <c r="B239" s="106" t="n"/>
      <c r="C239" s="106" t="n"/>
      <c r="D239" s="117" t="n"/>
      <c r="E239" s="118">
        <f>IF(C239="","",IFERROR(INDEX(iUnit,MATCH(C239,iName,0)),"?"))</f>
        <v/>
      </c>
      <c r="F239" s="110">
        <f>IF(C239="","",IFERROR(INDEX(iEff,MATCH(C239,iName,0)),0))</f>
        <v/>
      </c>
      <c r="G239" s="108">
        <f>IF(OR(B239="",C239=""),"",N(D239)*N(F239))</f>
        <v/>
      </c>
    </row>
    <row r="240">
      <c r="B240" s="106" t="n"/>
      <c r="C240" s="106" t="n"/>
      <c r="D240" s="117" t="n"/>
      <c r="E240" s="118">
        <f>IF(C240="","",IFERROR(INDEX(iUnit,MATCH(C240,iName,0)),"?"))</f>
        <v/>
      </c>
      <c r="F240" s="110">
        <f>IF(C240="","",IFERROR(INDEX(iEff,MATCH(C240,iName,0)),0))</f>
        <v/>
      </c>
      <c r="G240" s="108">
        <f>IF(OR(B240="",C240=""),"",N(D240)*N(F240))</f>
        <v/>
      </c>
    </row>
    <row r="241">
      <c r="B241" s="106" t="n"/>
      <c r="C241" s="106" t="n"/>
      <c r="D241" s="117" t="n"/>
      <c r="E241" s="118">
        <f>IF(C241="","",IFERROR(INDEX(iUnit,MATCH(C241,iName,0)),"?"))</f>
        <v/>
      </c>
      <c r="F241" s="110">
        <f>IF(C241="","",IFERROR(INDEX(iEff,MATCH(C241,iName,0)),0))</f>
        <v/>
      </c>
      <c r="G241" s="108">
        <f>IF(OR(B241="",C241=""),"",N(D241)*N(F241))</f>
        <v/>
      </c>
    </row>
    <row r="242">
      <c r="B242" s="106" t="n"/>
      <c r="C242" s="106" t="n"/>
      <c r="D242" s="117" t="n"/>
      <c r="E242" s="118">
        <f>IF(C242="","",IFERROR(INDEX(iUnit,MATCH(C242,iName,0)),"?"))</f>
        <v/>
      </c>
      <c r="F242" s="110">
        <f>IF(C242="","",IFERROR(INDEX(iEff,MATCH(C242,iName,0)),0))</f>
        <v/>
      </c>
      <c r="G242" s="108">
        <f>IF(OR(B242="",C242=""),"",N(D242)*N(F242))</f>
        <v/>
      </c>
    </row>
    <row r="243">
      <c r="B243" s="106" t="n"/>
      <c r="C243" s="106" t="n"/>
      <c r="D243" s="117" t="n"/>
      <c r="E243" s="118">
        <f>IF(C243="","",IFERROR(INDEX(iUnit,MATCH(C243,iName,0)),"?"))</f>
        <v/>
      </c>
      <c r="F243" s="110">
        <f>IF(C243="","",IFERROR(INDEX(iEff,MATCH(C243,iName,0)),0))</f>
        <v/>
      </c>
      <c r="G243" s="108">
        <f>IF(OR(B243="",C243=""),"",N(D243)*N(F243))</f>
        <v/>
      </c>
    </row>
    <row r="244">
      <c r="B244" s="106" t="n"/>
      <c r="C244" s="106" t="n"/>
      <c r="D244" s="117" t="n"/>
      <c r="E244" s="118">
        <f>IF(C244="","",IFERROR(INDEX(iUnit,MATCH(C244,iName,0)),"?"))</f>
        <v/>
      </c>
      <c r="F244" s="110">
        <f>IF(C244="","",IFERROR(INDEX(iEff,MATCH(C244,iName,0)),0))</f>
        <v/>
      </c>
      <c r="G244" s="108">
        <f>IF(OR(B244="",C244=""),"",N(D244)*N(F244))</f>
        <v/>
      </c>
    </row>
    <row r="245">
      <c r="B245" s="106" t="n"/>
      <c r="C245" s="106" t="n"/>
      <c r="D245" s="117" t="n"/>
      <c r="E245" s="118">
        <f>IF(C245="","",IFERROR(INDEX(iUnit,MATCH(C245,iName,0)),"?"))</f>
        <v/>
      </c>
      <c r="F245" s="110">
        <f>IF(C245="","",IFERROR(INDEX(iEff,MATCH(C245,iName,0)),0))</f>
        <v/>
      </c>
      <c r="G245" s="108">
        <f>IF(OR(B245="",C245=""),"",N(D245)*N(F245))</f>
        <v/>
      </c>
    </row>
    <row r="246">
      <c r="B246" s="106" t="n"/>
      <c r="C246" s="106" t="n"/>
      <c r="D246" s="117" t="n"/>
      <c r="E246" s="118">
        <f>IF(C246="","",IFERROR(INDEX(iUnit,MATCH(C246,iName,0)),"?"))</f>
        <v/>
      </c>
      <c r="F246" s="110">
        <f>IF(C246="","",IFERROR(INDEX(iEff,MATCH(C246,iName,0)),0))</f>
        <v/>
      </c>
      <c r="G246" s="108">
        <f>IF(OR(B246="",C246=""),"",N(D246)*N(F246))</f>
        <v/>
      </c>
    </row>
    <row r="247">
      <c r="B247" s="106" t="n"/>
      <c r="C247" s="106" t="n"/>
      <c r="D247" s="117" t="n"/>
      <c r="E247" s="118">
        <f>IF(C247="","",IFERROR(INDEX(iUnit,MATCH(C247,iName,0)),"?"))</f>
        <v/>
      </c>
      <c r="F247" s="110">
        <f>IF(C247="","",IFERROR(INDEX(iEff,MATCH(C247,iName,0)),0))</f>
        <v/>
      </c>
      <c r="G247" s="108">
        <f>IF(OR(B247="",C247=""),"",N(D247)*N(F247))</f>
        <v/>
      </c>
    </row>
    <row r="248">
      <c r="B248" s="106" t="n"/>
      <c r="C248" s="106" t="n"/>
      <c r="D248" s="117" t="n"/>
      <c r="E248" s="118">
        <f>IF(C248="","",IFERROR(INDEX(iUnit,MATCH(C248,iName,0)),"?"))</f>
        <v/>
      </c>
      <c r="F248" s="110">
        <f>IF(C248="","",IFERROR(INDEX(iEff,MATCH(C248,iName,0)),0))</f>
        <v/>
      </c>
      <c r="G248" s="108">
        <f>IF(OR(B248="",C248=""),"",N(D248)*N(F248))</f>
        <v/>
      </c>
    </row>
    <row r="249">
      <c r="B249" s="106" t="n"/>
      <c r="C249" s="106" t="n"/>
      <c r="D249" s="117" t="n"/>
      <c r="E249" s="118">
        <f>IF(C249="","",IFERROR(INDEX(iUnit,MATCH(C249,iName,0)),"?"))</f>
        <v/>
      </c>
      <c r="F249" s="110">
        <f>IF(C249="","",IFERROR(INDEX(iEff,MATCH(C249,iName,0)),0))</f>
        <v/>
      </c>
      <c r="G249" s="108">
        <f>IF(OR(B249="",C249=""),"",N(D249)*N(F249))</f>
        <v/>
      </c>
    </row>
    <row r="250">
      <c r="B250" s="106" t="n"/>
      <c r="C250" s="106" t="n"/>
      <c r="D250" s="117" t="n"/>
      <c r="E250" s="118">
        <f>IF(C250="","",IFERROR(INDEX(iUnit,MATCH(C250,iName,0)),"?"))</f>
        <v/>
      </c>
      <c r="F250" s="110">
        <f>IF(C250="","",IFERROR(INDEX(iEff,MATCH(C250,iName,0)),0))</f>
        <v/>
      </c>
      <c r="G250" s="108">
        <f>IF(OR(B250="",C250=""),"",N(D250)*N(F250))</f>
        <v/>
      </c>
    </row>
    <row r="251">
      <c r="B251" s="106" t="n"/>
      <c r="C251" s="106" t="n"/>
      <c r="D251" s="117" t="n"/>
      <c r="E251" s="118">
        <f>IF(C251="","",IFERROR(INDEX(iUnit,MATCH(C251,iName,0)),"?"))</f>
        <v/>
      </c>
      <c r="F251" s="110">
        <f>IF(C251="","",IFERROR(INDEX(iEff,MATCH(C251,iName,0)),0))</f>
        <v/>
      </c>
      <c r="G251" s="108">
        <f>IF(OR(B251="",C251=""),"",N(D251)*N(F251))</f>
        <v/>
      </c>
    </row>
    <row r="252">
      <c r="B252" s="106" t="n"/>
      <c r="C252" s="106" t="n"/>
      <c r="D252" s="117" t="n"/>
      <c r="E252" s="118">
        <f>IF(C252="","",IFERROR(INDEX(iUnit,MATCH(C252,iName,0)),"?"))</f>
        <v/>
      </c>
      <c r="F252" s="110">
        <f>IF(C252="","",IFERROR(INDEX(iEff,MATCH(C252,iName,0)),0))</f>
        <v/>
      </c>
      <c r="G252" s="108">
        <f>IF(OR(B252="",C252=""),"",N(D252)*N(F252))</f>
        <v/>
      </c>
    </row>
    <row r="253">
      <c r="B253" s="106" t="n"/>
      <c r="C253" s="106" t="n"/>
      <c r="D253" s="117" t="n"/>
      <c r="E253" s="118">
        <f>IF(C253="","",IFERROR(INDEX(iUnit,MATCH(C253,iName,0)),"?"))</f>
        <v/>
      </c>
      <c r="F253" s="110">
        <f>IF(C253="","",IFERROR(INDEX(iEff,MATCH(C253,iName,0)),0))</f>
        <v/>
      </c>
      <c r="G253" s="108">
        <f>IF(OR(B253="",C253=""),"",N(D253)*N(F253))</f>
        <v/>
      </c>
    </row>
    <row r="254">
      <c r="B254" s="106" t="n"/>
      <c r="C254" s="106" t="n"/>
      <c r="D254" s="117" t="n"/>
      <c r="E254" s="118">
        <f>IF(C254="","",IFERROR(INDEX(iUnit,MATCH(C254,iName,0)),"?"))</f>
        <v/>
      </c>
      <c r="F254" s="110">
        <f>IF(C254="","",IFERROR(INDEX(iEff,MATCH(C254,iName,0)),0))</f>
        <v/>
      </c>
      <c r="G254" s="108">
        <f>IF(OR(B254="",C254=""),"",N(D254)*N(F254))</f>
        <v/>
      </c>
    </row>
    <row r="255">
      <c r="B255" s="106" t="n"/>
      <c r="C255" s="106" t="n"/>
      <c r="D255" s="117" t="n"/>
      <c r="E255" s="118">
        <f>IF(C255="","",IFERROR(INDEX(iUnit,MATCH(C255,iName,0)),"?"))</f>
        <v/>
      </c>
      <c r="F255" s="110">
        <f>IF(C255="","",IFERROR(INDEX(iEff,MATCH(C255,iName,0)),0))</f>
        <v/>
      </c>
      <c r="G255" s="108">
        <f>IF(OR(B255="",C255=""),"",N(D255)*N(F255))</f>
        <v/>
      </c>
    </row>
    <row r="256">
      <c r="B256" s="106" t="n"/>
      <c r="C256" s="106" t="n"/>
      <c r="D256" s="117" t="n"/>
      <c r="E256" s="118">
        <f>IF(C256="","",IFERROR(INDEX(iUnit,MATCH(C256,iName,0)),"?"))</f>
        <v/>
      </c>
      <c r="F256" s="110">
        <f>IF(C256="","",IFERROR(INDEX(iEff,MATCH(C256,iName,0)),0))</f>
        <v/>
      </c>
      <c r="G256" s="108">
        <f>IF(OR(B256="",C256=""),"",N(D256)*N(F256))</f>
        <v/>
      </c>
    </row>
    <row r="257">
      <c r="B257" s="106" t="n"/>
      <c r="C257" s="106" t="n"/>
      <c r="D257" s="117" t="n"/>
      <c r="E257" s="118">
        <f>IF(C257="","",IFERROR(INDEX(iUnit,MATCH(C257,iName,0)),"?"))</f>
        <v/>
      </c>
      <c r="F257" s="110">
        <f>IF(C257="","",IFERROR(INDEX(iEff,MATCH(C257,iName,0)),0))</f>
        <v/>
      </c>
      <c r="G257" s="108">
        <f>IF(OR(B257="",C257=""),"",N(D257)*N(F257))</f>
        <v/>
      </c>
    </row>
    <row r="258">
      <c r="B258" s="106" t="n"/>
      <c r="C258" s="106" t="n"/>
      <c r="D258" s="117" t="n"/>
      <c r="E258" s="118">
        <f>IF(C258="","",IFERROR(INDEX(iUnit,MATCH(C258,iName,0)),"?"))</f>
        <v/>
      </c>
      <c r="F258" s="110">
        <f>IF(C258="","",IFERROR(INDEX(iEff,MATCH(C258,iName,0)),0))</f>
        <v/>
      </c>
      <c r="G258" s="108">
        <f>IF(OR(B258="",C258=""),"",N(D258)*N(F258))</f>
        <v/>
      </c>
    </row>
    <row r="259">
      <c r="B259" s="106" t="n"/>
      <c r="C259" s="106" t="n"/>
      <c r="D259" s="117" t="n"/>
      <c r="E259" s="118">
        <f>IF(C259="","",IFERROR(INDEX(iUnit,MATCH(C259,iName,0)),"?"))</f>
        <v/>
      </c>
      <c r="F259" s="110">
        <f>IF(C259="","",IFERROR(INDEX(iEff,MATCH(C259,iName,0)),0))</f>
        <v/>
      </c>
      <c r="G259" s="108">
        <f>IF(OR(B259="",C259=""),"",N(D259)*N(F259))</f>
        <v/>
      </c>
    </row>
    <row r="260">
      <c r="B260" s="106" t="n"/>
      <c r="C260" s="106" t="n"/>
      <c r="D260" s="117" t="n"/>
      <c r="E260" s="118">
        <f>IF(C260="","",IFERROR(INDEX(iUnit,MATCH(C260,iName,0)),"?"))</f>
        <v/>
      </c>
      <c r="F260" s="110">
        <f>IF(C260="","",IFERROR(INDEX(iEff,MATCH(C260,iName,0)),0))</f>
        <v/>
      </c>
      <c r="G260" s="108">
        <f>IF(OR(B260="",C260=""),"",N(D260)*N(F260))</f>
        <v/>
      </c>
    </row>
    <row r="261">
      <c r="B261" s="106" t="n"/>
      <c r="C261" s="106" t="n"/>
      <c r="D261" s="117" t="n"/>
      <c r="E261" s="118">
        <f>IF(C261="","",IFERROR(INDEX(iUnit,MATCH(C261,iName,0)),"?"))</f>
        <v/>
      </c>
      <c r="F261" s="110">
        <f>IF(C261="","",IFERROR(INDEX(iEff,MATCH(C261,iName,0)),0))</f>
        <v/>
      </c>
      <c r="G261" s="108">
        <f>IF(OR(B261="",C261=""),"",N(D261)*N(F261))</f>
        <v/>
      </c>
    </row>
    <row r="262">
      <c r="B262" s="106" t="n"/>
      <c r="C262" s="106" t="n"/>
      <c r="D262" s="117" t="n"/>
      <c r="E262" s="118">
        <f>IF(C262="","",IFERROR(INDEX(iUnit,MATCH(C262,iName,0)),"?"))</f>
        <v/>
      </c>
      <c r="F262" s="110">
        <f>IF(C262="","",IFERROR(INDEX(iEff,MATCH(C262,iName,0)),0))</f>
        <v/>
      </c>
      <c r="G262" s="108">
        <f>IF(OR(B262="",C262=""),"",N(D262)*N(F262))</f>
        <v/>
      </c>
    </row>
    <row r="263">
      <c r="B263" s="106" t="n"/>
      <c r="C263" s="106" t="n"/>
      <c r="D263" s="117" t="n"/>
      <c r="E263" s="118">
        <f>IF(C263="","",IFERROR(INDEX(iUnit,MATCH(C263,iName,0)),"?"))</f>
        <v/>
      </c>
      <c r="F263" s="110">
        <f>IF(C263="","",IFERROR(INDEX(iEff,MATCH(C263,iName,0)),0))</f>
        <v/>
      </c>
      <c r="G263" s="108">
        <f>IF(OR(B263="",C263=""),"",N(D263)*N(F263))</f>
        <v/>
      </c>
    </row>
    <row r="264">
      <c r="B264" s="106" t="n"/>
      <c r="C264" s="106" t="n"/>
      <c r="D264" s="117" t="n"/>
      <c r="E264" s="118">
        <f>IF(C264="","",IFERROR(INDEX(iUnit,MATCH(C264,iName,0)),"?"))</f>
        <v/>
      </c>
      <c r="F264" s="110">
        <f>IF(C264="","",IFERROR(INDEX(iEff,MATCH(C264,iName,0)),0))</f>
        <v/>
      </c>
      <c r="G264" s="108">
        <f>IF(OR(B264="",C264=""),"",N(D264)*N(F264))</f>
        <v/>
      </c>
    </row>
    <row r="265">
      <c r="B265" s="106" t="n"/>
      <c r="C265" s="106" t="n"/>
      <c r="D265" s="117" t="n"/>
      <c r="E265" s="118">
        <f>IF(C265="","",IFERROR(INDEX(iUnit,MATCH(C265,iName,0)),"?"))</f>
        <v/>
      </c>
      <c r="F265" s="110">
        <f>IF(C265="","",IFERROR(INDEX(iEff,MATCH(C265,iName,0)),0))</f>
        <v/>
      </c>
      <c r="G265" s="108">
        <f>IF(OR(B265="",C265=""),"",N(D265)*N(F265))</f>
        <v/>
      </c>
    </row>
    <row r="266">
      <c r="B266" s="106" t="n"/>
      <c r="C266" s="106" t="n"/>
      <c r="D266" s="117" t="n"/>
      <c r="E266" s="118">
        <f>IF(C266="","",IFERROR(INDEX(iUnit,MATCH(C266,iName,0)),"?"))</f>
        <v/>
      </c>
      <c r="F266" s="110">
        <f>IF(C266="","",IFERROR(INDEX(iEff,MATCH(C266,iName,0)),0))</f>
        <v/>
      </c>
      <c r="G266" s="108">
        <f>IF(OR(B266="",C266=""),"",N(D266)*N(F266))</f>
        <v/>
      </c>
    </row>
    <row r="267">
      <c r="B267" s="106" t="n"/>
      <c r="C267" s="106" t="n"/>
      <c r="D267" s="117" t="n"/>
      <c r="E267" s="118">
        <f>IF(C267="","",IFERROR(INDEX(iUnit,MATCH(C267,iName,0)),"?"))</f>
        <v/>
      </c>
      <c r="F267" s="110">
        <f>IF(C267="","",IFERROR(INDEX(iEff,MATCH(C267,iName,0)),0))</f>
        <v/>
      </c>
      <c r="G267" s="108">
        <f>IF(OR(B267="",C267=""),"",N(D267)*N(F267))</f>
        <v/>
      </c>
    </row>
    <row r="268">
      <c r="B268" s="106" t="n"/>
      <c r="C268" s="106" t="n"/>
      <c r="D268" s="117" t="n"/>
      <c r="E268" s="118">
        <f>IF(C268="","",IFERROR(INDEX(iUnit,MATCH(C268,iName,0)),"?"))</f>
        <v/>
      </c>
      <c r="F268" s="110">
        <f>IF(C268="","",IFERROR(INDEX(iEff,MATCH(C268,iName,0)),0))</f>
        <v/>
      </c>
      <c r="G268" s="108">
        <f>IF(OR(B268="",C268=""),"",N(D268)*N(F268))</f>
        <v/>
      </c>
    </row>
    <row r="269">
      <c r="B269" s="106" t="n"/>
      <c r="C269" s="106" t="n"/>
      <c r="D269" s="117" t="n"/>
      <c r="E269" s="118">
        <f>IF(C269="","",IFERROR(INDEX(iUnit,MATCH(C269,iName,0)),"?"))</f>
        <v/>
      </c>
      <c r="F269" s="110">
        <f>IF(C269="","",IFERROR(INDEX(iEff,MATCH(C269,iName,0)),0))</f>
        <v/>
      </c>
      <c r="G269" s="108">
        <f>IF(OR(B269="",C269=""),"",N(D269)*N(F269))</f>
        <v/>
      </c>
    </row>
    <row r="270">
      <c r="B270" s="106" t="n"/>
      <c r="C270" s="106" t="n"/>
      <c r="D270" s="117" t="n"/>
      <c r="E270" s="118">
        <f>IF(C270="","",IFERROR(INDEX(iUnit,MATCH(C270,iName,0)),"?"))</f>
        <v/>
      </c>
      <c r="F270" s="110">
        <f>IF(C270="","",IFERROR(INDEX(iEff,MATCH(C270,iName,0)),0))</f>
        <v/>
      </c>
      <c r="G270" s="108">
        <f>IF(OR(B270="",C270=""),"",N(D270)*N(F270))</f>
        <v/>
      </c>
    </row>
    <row r="271">
      <c r="B271" s="106" t="n"/>
      <c r="C271" s="106" t="n"/>
      <c r="D271" s="117" t="n"/>
      <c r="E271" s="118">
        <f>IF(C271="","",IFERROR(INDEX(iUnit,MATCH(C271,iName,0)),"?"))</f>
        <v/>
      </c>
      <c r="F271" s="110">
        <f>IF(C271="","",IFERROR(INDEX(iEff,MATCH(C271,iName,0)),0))</f>
        <v/>
      </c>
      <c r="G271" s="108">
        <f>IF(OR(B271="",C271=""),"",N(D271)*N(F271))</f>
        <v/>
      </c>
    </row>
    <row r="272">
      <c r="B272" s="106" t="n"/>
      <c r="C272" s="106" t="n"/>
      <c r="D272" s="117" t="n"/>
      <c r="E272" s="118">
        <f>IF(C272="","",IFERROR(INDEX(iUnit,MATCH(C272,iName,0)),"?"))</f>
        <v/>
      </c>
      <c r="F272" s="110">
        <f>IF(C272="","",IFERROR(INDEX(iEff,MATCH(C272,iName,0)),0))</f>
        <v/>
      </c>
      <c r="G272" s="108">
        <f>IF(OR(B272="",C272=""),"",N(D272)*N(F272))</f>
        <v/>
      </c>
    </row>
    <row r="273">
      <c r="B273" s="106" t="n"/>
      <c r="C273" s="106" t="n"/>
      <c r="D273" s="117" t="n"/>
      <c r="E273" s="118">
        <f>IF(C273="","",IFERROR(INDEX(iUnit,MATCH(C273,iName,0)),"?"))</f>
        <v/>
      </c>
      <c r="F273" s="110">
        <f>IF(C273="","",IFERROR(INDEX(iEff,MATCH(C273,iName,0)),0))</f>
        <v/>
      </c>
      <c r="G273" s="108">
        <f>IF(OR(B273="",C273=""),"",N(D273)*N(F273))</f>
        <v/>
      </c>
    </row>
    <row r="274">
      <c r="B274" s="106" t="n"/>
      <c r="C274" s="106" t="n"/>
      <c r="D274" s="117" t="n"/>
      <c r="E274" s="118">
        <f>IF(C274="","",IFERROR(INDEX(iUnit,MATCH(C274,iName,0)),"?"))</f>
        <v/>
      </c>
      <c r="F274" s="110">
        <f>IF(C274="","",IFERROR(INDEX(iEff,MATCH(C274,iName,0)),0))</f>
        <v/>
      </c>
      <c r="G274" s="108">
        <f>IF(OR(B274="",C274=""),"",N(D274)*N(F274))</f>
        <v/>
      </c>
    </row>
    <row r="275">
      <c r="B275" s="106" t="n"/>
      <c r="C275" s="106" t="n"/>
      <c r="D275" s="117" t="n"/>
      <c r="E275" s="118">
        <f>IF(C275="","",IFERROR(INDEX(iUnit,MATCH(C275,iName,0)),"?"))</f>
        <v/>
      </c>
      <c r="F275" s="110">
        <f>IF(C275="","",IFERROR(INDEX(iEff,MATCH(C275,iName,0)),0))</f>
        <v/>
      </c>
      <c r="G275" s="108">
        <f>IF(OR(B275="",C275=""),"",N(D275)*N(F275))</f>
        <v/>
      </c>
    </row>
    <row r="276">
      <c r="B276" s="106" t="n"/>
      <c r="C276" s="106" t="n"/>
      <c r="D276" s="117" t="n"/>
      <c r="E276" s="118">
        <f>IF(C276="","",IFERROR(INDEX(iUnit,MATCH(C276,iName,0)),"?"))</f>
        <v/>
      </c>
      <c r="F276" s="110">
        <f>IF(C276="","",IFERROR(INDEX(iEff,MATCH(C276,iName,0)),0))</f>
        <v/>
      </c>
      <c r="G276" s="108">
        <f>IF(OR(B276="",C276=""),"",N(D276)*N(F276))</f>
        <v/>
      </c>
    </row>
    <row r="277">
      <c r="B277" s="106" t="n"/>
      <c r="C277" s="106" t="n"/>
      <c r="D277" s="117" t="n"/>
      <c r="E277" s="118">
        <f>IF(C277="","",IFERROR(INDEX(iUnit,MATCH(C277,iName,0)),"?"))</f>
        <v/>
      </c>
      <c r="F277" s="110">
        <f>IF(C277="","",IFERROR(INDEX(iEff,MATCH(C277,iName,0)),0))</f>
        <v/>
      </c>
      <c r="G277" s="108">
        <f>IF(OR(B277="",C277=""),"",N(D277)*N(F277))</f>
        <v/>
      </c>
    </row>
    <row r="278">
      <c r="B278" s="106" t="n"/>
      <c r="C278" s="106" t="n"/>
      <c r="D278" s="117" t="n"/>
      <c r="E278" s="118">
        <f>IF(C278="","",IFERROR(INDEX(iUnit,MATCH(C278,iName,0)),"?"))</f>
        <v/>
      </c>
      <c r="F278" s="110">
        <f>IF(C278="","",IFERROR(INDEX(iEff,MATCH(C278,iName,0)),0))</f>
        <v/>
      </c>
      <c r="G278" s="108">
        <f>IF(OR(B278="",C278=""),"",N(D278)*N(F278))</f>
        <v/>
      </c>
    </row>
    <row r="279">
      <c r="B279" s="106" t="n"/>
      <c r="C279" s="106" t="n"/>
      <c r="D279" s="117" t="n"/>
      <c r="E279" s="118">
        <f>IF(C279="","",IFERROR(INDEX(iUnit,MATCH(C279,iName,0)),"?"))</f>
        <v/>
      </c>
      <c r="F279" s="110">
        <f>IF(C279="","",IFERROR(INDEX(iEff,MATCH(C279,iName,0)),0))</f>
        <v/>
      </c>
      <c r="G279" s="108">
        <f>IF(OR(B279="",C279=""),"",N(D279)*N(F279))</f>
        <v/>
      </c>
    </row>
    <row r="280">
      <c r="B280" s="106" t="n"/>
      <c r="C280" s="106" t="n"/>
      <c r="D280" s="117" t="n"/>
      <c r="E280" s="118">
        <f>IF(C280="","",IFERROR(INDEX(iUnit,MATCH(C280,iName,0)),"?"))</f>
        <v/>
      </c>
      <c r="F280" s="110">
        <f>IF(C280="","",IFERROR(INDEX(iEff,MATCH(C280,iName,0)),0))</f>
        <v/>
      </c>
      <c r="G280" s="108">
        <f>IF(OR(B280="",C280=""),"",N(D280)*N(F280))</f>
        <v/>
      </c>
    </row>
    <row r="281">
      <c r="B281" s="106" t="n"/>
      <c r="C281" s="106" t="n"/>
      <c r="D281" s="117" t="n"/>
      <c r="E281" s="118">
        <f>IF(C281="","",IFERROR(INDEX(iUnit,MATCH(C281,iName,0)),"?"))</f>
        <v/>
      </c>
      <c r="F281" s="110">
        <f>IF(C281="","",IFERROR(INDEX(iEff,MATCH(C281,iName,0)),0))</f>
        <v/>
      </c>
      <c r="G281" s="108">
        <f>IF(OR(B281="",C281=""),"",N(D281)*N(F281))</f>
        <v/>
      </c>
    </row>
    <row r="282">
      <c r="B282" s="106" t="n"/>
      <c r="C282" s="106" t="n"/>
      <c r="D282" s="117" t="n"/>
      <c r="E282" s="118">
        <f>IF(C282="","",IFERROR(INDEX(iUnit,MATCH(C282,iName,0)),"?"))</f>
        <v/>
      </c>
      <c r="F282" s="110">
        <f>IF(C282="","",IFERROR(INDEX(iEff,MATCH(C282,iName,0)),0))</f>
        <v/>
      </c>
      <c r="G282" s="108">
        <f>IF(OR(B282="",C282=""),"",N(D282)*N(F282))</f>
        <v/>
      </c>
    </row>
    <row r="283">
      <c r="B283" s="106" t="n"/>
      <c r="C283" s="106" t="n"/>
      <c r="D283" s="117" t="n"/>
      <c r="E283" s="118">
        <f>IF(C283="","",IFERROR(INDEX(iUnit,MATCH(C283,iName,0)),"?"))</f>
        <v/>
      </c>
      <c r="F283" s="110">
        <f>IF(C283="","",IFERROR(INDEX(iEff,MATCH(C283,iName,0)),0))</f>
        <v/>
      </c>
      <c r="G283" s="108">
        <f>IF(OR(B283="",C283=""),"",N(D283)*N(F283))</f>
        <v/>
      </c>
    </row>
    <row r="284">
      <c r="B284" s="106" t="n"/>
      <c r="C284" s="106" t="n"/>
      <c r="D284" s="117" t="n"/>
      <c r="E284" s="118">
        <f>IF(C284="","",IFERROR(INDEX(iUnit,MATCH(C284,iName,0)),"?"))</f>
        <v/>
      </c>
      <c r="F284" s="110">
        <f>IF(C284="","",IFERROR(INDEX(iEff,MATCH(C284,iName,0)),0))</f>
        <v/>
      </c>
      <c r="G284" s="108">
        <f>IF(OR(B284="",C284=""),"",N(D284)*N(F284))</f>
        <v/>
      </c>
    </row>
    <row r="285">
      <c r="B285" s="106" t="n"/>
      <c r="C285" s="106" t="n"/>
      <c r="D285" s="117" t="n"/>
      <c r="E285" s="118">
        <f>IF(C285="","",IFERROR(INDEX(iUnit,MATCH(C285,iName,0)),"?"))</f>
        <v/>
      </c>
      <c r="F285" s="110">
        <f>IF(C285="","",IFERROR(INDEX(iEff,MATCH(C285,iName,0)),0))</f>
        <v/>
      </c>
      <c r="G285" s="108">
        <f>IF(OR(B285="",C285=""),"",N(D285)*N(F285))</f>
        <v/>
      </c>
    </row>
    <row r="286">
      <c r="B286" s="106" t="n"/>
      <c r="C286" s="106" t="n"/>
      <c r="D286" s="117" t="n"/>
      <c r="E286" s="118">
        <f>IF(C286="","",IFERROR(INDEX(iUnit,MATCH(C286,iName,0)),"?"))</f>
        <v/>
      </c>
      <c r="F286" s="110">
        <f>IF(C286="","",IFERROR(INDEX(iEff,MATCH(C286,iName,0)),0))</f>
        <v/>
      </c>
      <c r="G286" s="108">
        <f>IF(OR(B286="",C286=""),"",N(D286)*N(F286))</f>
        <v/>
      </c>
    </row>
    <row r="287">
      <c r="B287" s="106" t="n"/>
      <c r="C287" s="106" t="n"/>
      <c r="D287" s="117" t="n"/>
      <c r="E287" s="118">
        <f>IF(C287="","",IFERROR(INDEX(iUnit,MATCH(C287,iName,0)),"?"))</f>
        <v/>
      </c>
      <c r="F287" s="110">
        <f>IF(C287="","",IFERROR(INDEX(iEff,MATCH(C287,iName,0)),0))</f>
        <v/>
      </c>
      <c r="G287" s="108">
        <f>IF(OR(B287="",C287=""),"",N(D287)*N(F287))</f>
        <v/>
      </c>
    </row>
    <row r="288">
      <c r="B288" s="106" t="n"/>
      <c r="C288" s="106" t="n"/>
      <c r="D288" s="117" t="n"/>
      <c r="E288" s="118">
        <f>IF(C288="","",IFERROR(INDEX(iUnit,MATCH(C288,iName,0)),"?"))</f>
        <v/>
      </c>
      <c r="F288" s="110">
        <f>IF(C288="","",IFERROR(INDEX(iEff,MATCH(C288,iName,0)),0))</f>
        <v/>
      </c>
      <c r="G288" s="108">
        <f>IF(OR(B288="",C288=""),"",N(D288)*N(F288))</f>
        <v/>
      </c>
    </row>
    <row r="289">
      <c r="B289" s="106" t="n"/>
      <c r="C289" s="106" t="n"/>
      <c r="D289" s="117" t="n"/>
      <c r="E289" s="118">
        <f>IF(C289="","",IFERROR(INDEX(iUnit,MATCH(C289,iName,0)),"?"))</f>
        <v/>
      </c>
      <c r="F289" s="110">
        <f>IF(C289="","",IFERROR(INDEX(iEff,MATCH(C289,iName,0)),0))</f>
        <v/>
      </c>
      <c r="G289" s="108">
        <f>IF(OR(B289="",C289=""),"",N(D289)*N(F289))</f>
        <v/>
      </c>
    </row>
    <row r="290">
      <c r="B290" s="106" t="n"/>
      <c r="C290" s="106" t="n"/>
      <c r="D290" s="117" t="n"/>
      <c r="E290" s="118">
        <f>IF(C290="","",IFERROR(INDEX(iUnit,MATCH(C290,iName,0)),"?"))</f>
        <v/>
      </c>
      <c r="F290" s="110">
        <f>IF(C290="","",IFERROR(INDEX(iEff,MATCH(C290,iName,0)),0))</f>
        <v/>
      </c>
      <c r="G290" s="108">
        <f>IF(OR(B290="",C290=""),"",N(D290)*N(F290))</f>
        <v/>
      </c>
    </row>
    <row r="291">
      <c r="B291" s="106" t="n"/>
      <c r="C291" s="106" t="n"/>
      <c r="D291" s="117" t="n"/>
      <c r="E291" s="118">
        <f>IF(C291="","",IFERROR(INDEX(iUnit,MATCH(C291,iName,0)),"?"))</f>
        <v/>
      </c>
      <c r="F291" s="110">
        <f>IF(C291="","",IFERROR(INDEX(iEff,MATCH(C291,iName,0)),0))</f>
        <v/>
      </c>
      <c r="G291" s="108">
        <f>IF(OR(B291="",C291=""),"",N(D291)*N(F291))</f>
        <v/>
      </c>
    </row>
    <row r="292">
      <c r="B292" s="106" t="n"/>
      <c r="C292" s="106" t="n"/>
      <c r="D292" s="117" t="n"/>
      <c r="E292" s="118">
        <f>IF(C292="","",IFERROR(INDEX(iUnit,MATCH(C292,iName,0)),"?"))</f>
        <v/>
      </c>
      <c r="F292" s="110">
        <f>IF(C292="","",IFERROR(INDEX(iEff,MATCH(C292,iName,0)),0))</f>
        <v/>
      </c>
      <c r="G292" s="108">
        <f>IF(OR(B292="",C292=""),"",N(D292)*N(F292))</f>
        <v/>
      </c>
    </row>
    <row r="293">
      <c r="B293" s="106" t="n"/>
      <c r="C293" s="106" t="n"/>
      <c r="D293" s="117" t="n"/>
      <c r="E293" s="118">
        <f>IF(C293="","",IFERROR(INDEX(iUnit,MATCH(C293,iName,0)),"?"))</f>
        <v/>
      </c>
      <c r="F293" s="110">
        <f>IF(C293="","",IFERROR(INDEX(iEff,MATCH(C293,iName,0)),0))</f>
        <v/>
      </c>
      <c r="G293" s="108">
        <f>IF(OR(B293="",C293=""),"",N(D293)*N(F293))</f>
        <v/>
      </c>
    </row>
    <row r="294">
      <c r="B294" s="106" t="n"/>
      <c r="C294" s="106" t="n"/>
      <c r="D294" s="117" t="n"/>
      <c r="E294" s="118">
        <f>IF(C294="","",IFERROR(INDEX(iUnit,MATCH(C294,iName,0)),"?"))</f>
        <v/>
      </c>
      <c r="F294" s="110">
        <f>IF(C294="","",IFERROR(INDEX(iEff,MATCH(C294,iName,0)),0))</f>
        <v/>
      </c>
      <c r="G294" s="108">
        <f>IF(OR(B294="",C294=""),"",N(D294)*N(F294))</f>
        <v/>
      </c>
    </row>
    <row r="295">
      <c r="B295" s="106" t="n"/>
      <c r="C295" s="106" t="n"/>
      <c r="D295" s="117" t="n"/>
      <c r="E295" s="118">
        <f>IF(C295="","",IFERROR(INDEX(iUnit,MATCH(C295,iName,0)),"?"))</f>
        <v/>
      </c>
      <c r="F295" s="110">
        <f>IF(C295="","",IFERROR(INDEX(iEff,MATCH(C295,iName,0)),0))</f>
        <v/>
      </c>
      <c r="G295" s="108">
        <f>IF(OR(B295="",C295=""),"",N(D295)*N(F295))</f>
        <v/>
      </c>
    </row>
    <row r="296">
      <c r="B296" s="106" t="n"/>
      <c r="C296" s="106" t="n"/>
      <c r="D296" s="117" t="n"/>
      <c r="E296" s="118">
        <f>IF(C296="","",IFERROR(INDEX(iUnit,MATCH(C296,iName,0)),"?"))</f>
        <v/>
      </c>
      <c r="F296" s="110">
        <f>IF(C296="","",IFERROR(INDEX(iEff,MATCH(C296,iName,0)),0))</f>
        <v/>
      </c>
      <c r="G296" s="108">
        <f>IF(OR(B296="",C296=""),"",N(D296)*N(F296))</f>
        <v/>
      </c>
    </row>
    <row r="297">
      <c r="B297" s="106" t="n"/>
      <c r="C297" s="106" t="n"/>
      <c r="D297" s="117" t="n"/>
      <c r="E297" s="118">
        <f>IF(C297="","",IFERROR(INDEX(iUnit,MATCH(C297,iName,0)),"?"))</f>
        <v/>
      </c>
      <c r="F297" s="110">
        <f>IF(C297="","",IFERROR(INDEX(iEff,MATCH(C297,iName,0)),0))</f>
        <v/>
      </c>
      <c r="G297" s="108">
        <f>IF(OR(B297="",C297=""),"",N(D297)*N(F297))</f>
        <v/>
      </c>
    </row>
    <row r="298">
      <c r="B298" s="106" t="n"/>
      <c r="C298" s="106" t="n"/>
      <c r="D298" s="117" t="n"/>
      <c r="E298" s="118">
        <f>IF(C298="","",IFERROR(INDEX(iUnit,MATCH(C298,iName,0)),"?"))</f>
        <v/>
      </c>
      <c r="F298" s="110">
        <f>IF(C298="","",IFERROR(INDEX(iEff,MATCH(C298,iName,0)),0))</f>
        <v/>
      </c>
      <c r="G298" s="108">
        <f>IF(OR(B298="",C298=""),"",N(D298)*N(F298))</f>
        <v/>
      </c>
    </row>
    <row r="299">
      <c r="B299" s="106" t="n"/>
      <c r="C299" s="106" t="n"/>
      <c r="D299" s="117" t="n"/>
      <c r="E299" s="118">
        <f>IF(C299="","",IFERROR(INDEX(iUnit,MATCH(C299,iName,0)),"?"))</f>
        <v/>
      </c>
      <c r="F299" s="110">
        <f>IF(C299="","",IFERROR(INDEX(iEff,MATCH(C299,iName,0)),0))</f>
        <v/>
      </c>
      <c r="G299" s="108">
        <f>IF(OR(B299="",C299=""),"",N(D299)*N(F299))</f>
        <v/>
      </c>
    </row>
    <row r="300">
      <c r="B300" s="106" t="n"/>
      <c r="C300" s="106" t="n"/>
      <c r="D300" s="117" t="n"/>
      <c r="E300" s="118">
        <f>IF(C300="","",IFERROR(INDEX(iUnit,MATCH(C300,iName,0)),"?"))</f>
        <v/>
      </c>
      <c r="F300" s="110">
        <f>IF(C300="","",IFERROR(INDEX(iEff,MATCH(C300,iName,0)),0))</f>
        <v/>
      </c>
      <c r="G300" s="108">
        <f>IF(OR(B300="",C300=""),"",N(D300)*N(F300))</f>
        <v/>
      </c>
    </row>
    <row r="301">
      <c r="B301" s="106" t="n"/>
      <c r="C301" s="106" t="n"/>
      <c r="D301" s="117" t="n"/>
      <c r="E301" s="118">
        <f>IF(C301="","",IFERROR(INDEX(iUnit,MATCH(C301,iName,0)),"?"))</f>
        <v/>
      </c>
      <c r="F301" s="110">
        <f>IF(C301="","",IFERROR(INDEX(iEff,MATCH(C301,iName,0)),0))</f>
        <v/>
      </c>
      <c r="G301" s="108">
        <f>IF(OR(B301="",C301=""),"",N(D301)*N(F301))</f>
        <v/>
      </c>
    </row>
    <row r="302">
      <c r="B302" s="106" t="n"/>
      <c r="C302" s="106" t="n"/>
      <c r="D302" s="117" t="n"/>
      <c r="E302" s="118">
        <f>IF(C302="","",IFERROR(INDEX(iUnit,MATCH(C302,iName,0)),"?"))</f>
        <v/>
      </c>
      <c r="F302" s="110">
        <f>IF(C302="","",IFERROR(INDEX(iEff,MATCH(C302,iName,0)),0))</f>
        <v/>
      </c>
      <c r="G302" s="108">
        <f>IF(OR(B302="",C302=""),"",N(D302)*N(F302))</f>
        <v/>
      </c>
    </row>
    <row r="303">
      <c r="B303" s="106" t="n"/>
      <c r="C303" s="106" t="n"/>
      <c r="D303" s="117" t="n"/>
      <c r="E303" s="118">
        <f>IF(C303="","",IFERROR(INDEX(iUnit,MATCH(C303,iName,0)),"?"))</f>
        <v/>
      </c>
      <c r="F303" s="110">
        <f>IF(C303="","",IFERROR(INDEX(iEff,MATCH(C303,iName,0)),0))</f>
        <v/>
      </c>
      <c r="G303" s="108">
        <f>IF(OR(B303="",C303=""),"",N(D303)*N(F303))</f>
        <v/>
      </c>
    </row>
    <row r="304">
      <c r="B304" s="106" t="n"/>
      <c r="C304" s="106" t="n"/>
      <c r="D304" s="117" t="n"/>
      <c r="E304" s="118">
        <f>IF(C304="","",IFERROR(INDEX(iUnit,MATCH(C304,iName,0)),"?"))</f>
        <v/>
      </c>
      <c r="F304" s="110">
        <f>IF(C304="","",IFERROR(INDEX(iEff,MATCH(C304,iName,0)),0))</f>
        <v/>
      </c>
      <c r="G304" s="108">
        <f>IF(OR(B304="",C304=""),"",N(D304)*N(F304))</f>
        <v/>
      </c>
    </row>
    <row r="305">
      <c r="B305" s="106" t="n"/>
      <c r="C305" s="106" t="n"/>
      <c r="D305" s="117" t="n"/>
      <c r="E305" s="118">
        <f>IF(C305="","",IFERROR(INDEX(iUnit,MATCH(C305,iName,0)),"?"))</f>
        <v/>
      </c>
      <c r="F305" s="110">
        <f>IF(C305="","",IFERROR(INDEX(iEff,MATCH(C305,iName,0)),0))</f>
        <v/>
      </c>
      <c r="G305" s="108">
        <f>IF(OR(B305="",C305=""),"",N(D305)*N(F305))</f>
        <v/>
      </c>
    </row>
    <row r="306">
      <c r="B306" s="106" t="n"/>
      <c r="C306" s="106" t="n"/>
      <c r="D306" s="117" t="n"/>
      <c r="E306" s="118">
        <f>IF(C306="","",IFERROR(INDEX(iUnit,MATCH(C306,iName,0)),"?"))</f>
        <v/>
      </c>
      <c r="F306" s="110">
        <f>IF(C306="","",IFERROR(INDEX(iEff,MATCH(C306,iName,0)),0))</f>
        <v/>
      </c>
      <c r="G306" s="108">
        <f>IF(OR(B306="",C306=""),"",N(D306)*N(F306))</f>
        <v/>
      </c>
    </row>
    <row r="307">
      <c r="B307" s="106" t="n"/>
      <c r="C307" s="106" t="n"/>
      <c r="D307" s="117" t="n"/>
      <c r="E307" s="118">
        <f>IF(C307="","",IFERROR(INDEX(iUnit,MATCH(C307,iName,0)),"?"))</f>
        <v/>
      </c>
      <c r="F307" s="110">
        <f>IF(C307="","",IFERROR(INDEX(iEff,MATCH(C307,iName,0)),0))</f>
        <v/>
      </c>
      <c r="G307" s="108">
        <f>IF(OR(B307="",C307=""),"",N(D307)*N(F307))</f>
        <v/>
      </c>
    </row>
    <row r="308">
      <c r="B308" s="106" t="n"/>
      <c r="C308" s="106" t="n"/>
      <c r="D308" s="117" t="n"/>
      <c r="E308" s="118">
        <f>IF(C308="","",IFERROR(INDEX(iUnit,MATCH(C308,iName,0)),"?"))</f>
        <v/>
      </c>
      <c r="F308" s="110">
        <f>IF(C308="","",IFERROR(INDEX(iEff,MATCH(C308,iName,0)),0))</f>
        <v/>
      </c>
      <c r="G308" s="108">
        <f>IF(OR(B308="",C308=""),"",N(D308)*N(F308))</f>
        <v/>
      </c>
    </row>
    <row r="309">
      <c r="B309" s="106" t="n"/>
      <c r="C309" s="106" t="n"/>
      <c r="D309" s="117" t="n"/>
      <c r="E309" s="118">
        <f>IF(C309="","",IFERROR(INDEX(iUnit,MATCH(C309,iName,0)),"?"))</f>
        <v/>
      </c>
      <c r="F309" s="110">
        <f>IF(C309="","",IFERROR(INDEX(iEff,MATCH(C309,iName,0)),0))</f>
        <v/>
      </c>
      <c r="G309" s="108">
        <f>IF(OR(B309="",C309=""),"",N(D309)*N(F309))</f>
        <v/>
      </c>
    </row>
    <row r="310">
      <c r="B310" s="106" t="n"/>
      <c r="C310" s="106" t="n"/>
      <c r="D310" s="117" t="n"/>
      <c r="E310" s="118">
        <f>IF(C310="","",IFERROR(INDEX(iUnit,MATCH(C310,iName,0)),"?"))</f>
        <v/>
      </c>
      <c r="F310" s="110">
        <f>IF(C310="","",IFERROR(INDEX(iEff,MATCH(C310,iName,0)),0))</f>
        <v/>
      </c>
      <c r="G310" s="108">
        <f>IF(OR(B310="",C310=""),"",N(D310)*N(F310))</f>
        <v/>
      </c>
    </row>
    <row r="311">
      <c r="B311" s="106" t="n"/>
      <c r="C311" s="106" t="n"/>
      <c r="D311" s="117" t="n"/>
      <c r="E311" s="118">
        <f>IF(C311="","",IFERROR(INDEX(iUnit,MATCH(C311,iName,0)),"?"))</f>
        <v/>
      </c>
      <c r="F311" s="110">
        <f>IF(C311="","",IFERROR(INDEX(iEff,MATCH(C311,iName,0)),0))</f>
        <v/>
      </c>
      <c r="G311" s="108">
        <f>IF(OR(B311="",C311=""),"",N(D311)*N(F311))</f>
        <v/>
      </c>
    </row>
    <row r="312">
      <c r="B312" s="106" t="n"/>
      <c r="C312" s="106" t="n"/>
      <c r="D312" s="117" t="n"/>
      <c r="E312" s="118">
        <f>IF(C312="","",IFERROR(INDEX(iUnit,MATCH(C312,iName,0)),"?"))</f>
        <v/>
      </c>
      <c r="F312" s="110">
        <f>IF(C312="","",IFERROR(INDEX(iEff,MATCH(C312,iName,0)),0))</f>
        <v/>
      </c>
      <c r="G312" s="108">
        <f>IF(OR(B312="",C312=""),"",N(D312)*N(F312))</f>
        <v/>
      </c>
    </row>
    <row r="313">
      <c r="B313" s="106" t="n"/>
      <c r="C313" s="106" t="n"/>
      <c r="D313" s="117" t="n"/>
      <c r="E313" s="118">
        <f>IF(C313="","",IFERROR(INDEX(iUnit,MATCH(C313,iName,0)),"?"))</f>
        <v/>
      </c>
      <c r="F313" s="110">
        <f>IF(C313="","",IFERROR(INDEX(iEff,MATCH(C313,iName,0)),0))</f>
        <v/>
      </c>
      <c r="G313" s="108">
        <f>IF(OR(B313="",C313=""),"",N(D313)*N(F313))</f>
        <v/>
      </c>
    </row>
    <row r="314">
      <c r="B314" s="106" t="n"/>
      <c r="C314" s="106" t="n"/>
      <c r="D314" s="117" t="n"/>
      <c r="E314" s="118">
        <f>IF(C314="","",IFERROR(INDEX(iUnit,MATCH(C314,iName,0)),"?"))</f>
        <v/>
      </c>
      <c r="F314" s="110">
        <f>IF(C314="","",IFERROR(INDEX(iEff,MATCH(C314,iName,0)),0))</f>
        <v/>
      </c>
      <c r="G314" s="108">
        <f>IF(OR(B314="",C314=""),"",N(D314)*N(F314))</f>
        <v/>
      </c>
    </row>
    <row r="315">
      <c r="B315" s="106" t="n"/>
      <c r="C315" s="106" t="n"/>
      <c r="D315" s="117" t="n"/>
      <c r="E315" s="118">
        <f>IF(C315="","",IFERROR(INDEX(iUnit,MATCH(C315,iName,0)),"?"))</f>
        <v/>
      </c>
      <c r="F315" s="110">
        <f>IF(C315="","",IFERROR(INDEX(iEff,MATCH(C315,iName,0)),0))</f>
        <v/>
      </c>
      <c r="G315" s="108">
        <f>IF(OR(B315="",C315=""),"",N(D315)*N(F315))</f>
        <v/>
      </c>
    </row>
    <row r="316">
      <c r="B316" s="106" t="n"/>
      <c r="C316" s="106" t="n"/>
      <c r="D316" s="117" t="n"/>
      <c r="E316" s="118">
        <f>IF(C316="","",IFERROR(INDEX(iUnit,MATCH(C316,iName,0)),"?"))</f>
        <v/>
      </c>
      <c r="F316" s="110">
        <f>IF(C316="","",IFERROR(INDEX(iEff,MATCH(C316,iName,0)),0))</f>
        <v/>
      </c>
      <c r="G316" s="108">
        <f>IF(OR(B316="",C316=""),"",N(D316)*N(F316))</f>
        <v/>
      </c>
    </row>
    <row r="317">
      <c r="B317" s="106" t="n"/>
      <c r="C317" s="106" t="n"/>
      <c r="D317" s="117" t="n"/>
      <c r="E317" s="118">
        <f>IF(C317="","",IFERROR(INDEX(iUnit,MATCH(C317,iName,0)),"?"))</f>
        <v/>
      </c>
      <c r="F317" s="110">
        <f>IF(C317="","",IFERROR(INDEX(iEff,MATCH(C317,iName,0)),0))</f>
        <v/>
      </c>
      <c r="G317" s="108">
        <f>IF(OR(B317="",C317=""),"",N(D317)*N(F317))</f>
        <v/>
      </c>
    </row>
    <row r="318">
      <c r="B318" s="106" t="n"/>
      <c r="C318" s="106" t="n"/>
      <c r="D318" s="117" t="n"/>
      <c r="E318" s="118">
        <f>IF(C318="","",IFERROR(INDEX(iUnit,MATCH(C318,iName,0)),"?"))</f>
        <v/>
      </c>
      <c r="F318" s="110">
        <f>IF(C318="","",IFERROR(INDEX(iEff,MATCH(C318,iName,0)),0))</f>
        <v/>
      </c>
      <c r="G318" s="108">
        <f>IF(OR(B318="",C318=""),"",N(D318)*N(F318))</f>
        <v/>
      </c>
    </row>
    <row r="319">
      <c r="B319" s="106" t="n"/>
      <c r="C319" s="106" t="n"/>
      <c r="D319" s="117" t="n"/>
      <c r="E319" s="118">
        <f>IF(C319="","",IFERROR(INDEX(iUnit,MATCH(C319,iName,0)),"?"))</f>
        <v/>
      </c>
      <c r="F319" s="110">
        <f>IF(C319="","",IFERROR(INDEX(iEff,MATCH(C319,iName,0)),0))</f>
        <v/>
      </c>
      <c r="G319" s="108">
        <f>IF(OR(B319="",C319=""),"",N(D319)*N(F319))</f>
        <v/>
      </c>
    </row>
    <row r="320">
      <c r="B320" s="106" t="n"/>
      <c r="C320" s="106" t="n"/>
      <c r="D320" s="117" t="n"/>
      <c r="E320" s="118">
        <f>IF(C320="","",IFERROR(INDEX(iUnit,MATCH(C320,iName,0)),"?"))</f>
        <v/>
      </c>
      <c r="F320" s="110">
        <f>IF(C320="","",IFERROR(INDEX(iEff,MATCH(C320,iName,0)),0))</f>
        <v/>
      </c>
      <c r="G320" s="108">
        <f>IF(OR(B320="",C320=""),"",N(D320)*N(F320))</f>
        <v/>
      </c>
    </row>
    <row r="321">
      <c r="B321" s="106" t="n"/>
      <c r="C321" s="106" t="n"/>
      <c r="D321" s="117" t="n"/>
      <c r="E321" s="118">
        <f>IF(C321="","",IFERROR(INDEX(iUnit,MATCH(C321,iName,0)),"?"))</f>
        <v/>
      </c>
      <c r="F321" s="110">
        <f>IF(C321="","",IFERROR(INDEX(iEff,MATCH(C321,iName,0)),0))</f>
        <v/>
      </c>
      <c r="G321" s="108">
        <f>IF(OR(B321="",C321=""),"",N(D321)*N(F321))</f>
        <v/>
      </c>
    </row>
    <row r="322">
      <c r="B322" s="106" t="n"/>
      <c r="C322" s="106" t="n"/>
      <c r="D322" s="117" t="n"/>
      <c r="E322" s="118">
        <f>IF(C322="","",IFERROR(INDEX(iUnit,MATCH(C322,iName,0)),"?"))</f>
        <v/>
      </c>
      <c r="F322" s="110">
        <f>IF(C322="","",IFERROR(INDEX(iEff,MATCH(C322,iName,0)),0))</f>
        <v/>
      </c>
      <c r="G322" s="108">
        <f>IF(OR(B322="",C322=""),"",N(D322)*N(F322))</f>
        <v/>
      </c>
    </row>
    <row r="323">
      <c r="B323" s="106" t="n"/>
      <c r="C323" s="106" t="n"/>
      <c r="D323" s="117" t="n"/>
      <c r="E323" s="118">
        <f>IF(C323="","",IFERROR(INDEX(iUnit,MATCH(C323,iName,0)),"?"))</f>
        <v/>
      </c>
      <c r="F323" s="110">
        <f>IF(C323="","",IFERROR(INDEX(iEff,MATCH(C323,iName,0)),0))</f>
        <v/>
      </c>
      <c r="G323" s="108">
        <f>IF(OR(B323="",C323=""),"",N(D323)*N(F323))</f>
        <v/>
      </c>
    </row>
    <row r="324">
      <c r="B324" s="106" t="n"/>
      <c r="C324" s="106" t="n"/>
      <c r="D324" s="117" t="n"/>
      <c r="E324" s="118">
        <f>IF(C324="","",IFERROR(INDEX(iUnit,MATCH(C324,iName,0)),"?"))</f>
        <v/>
      </c>
      <c r="F324" s="110">
        <f>IF(C324="","",IFERROR(INDEX(iEff,MATCH(C324,iName,0)),0))</f>
        <v/>
      </c>
      <c r="G324" s="108">
        <f>IF(OR(B324="",C324=""),"",N(D324)*N(F324))</f>
        <v/>
      </c>
    </row>
    <row r="325">
      <c r="B325" s="106" t="n"/>
      <c r="C325" s="106" t="n"/>
      <c r="D325" s="117" t="n"/>
      <c r="E325" s="118">
        <f>IF(C325="","",IFERROR(INDEX(iUnit,MATCH(C325,iName,0)),"?"))</f>
        <v/>
      </c>
      <c r="F325" s="110">
        <f>IF(C325="","",IFERROR(INDEX(iEff,MATCH(C325,iName,0)),0))</f>
        <v/>
      </c>
      <c r="G325" s="108">
        <f>IF(OR(B325="",C325=""),"",N(D325)*N(F325))</f>
        <v/>
      </c>
    </row>
    <row r="326">
      <c r="B326" s="106" t="n"/>
      <c r="C326" s="106" t="n"/>
      <c r="D326" s="117" t="n"/>
      <c r="E326" s="118">
        <f>IF(C326="","",IFERROR(INDEX(iUnit,MATCH(C326,iName,0)),"?"))</f>
        <v/>
      </c>
      <c r="F326" s="110">
        <f>IF(C326="","",IFERROR(INDEX(iEff,MATCH(C326,iName,0)),0))</f>
        <v/>
      </c>
      <c r="G326" s="108">
        <f>IF(OR(B326="",C326=""),"",N(D326)*N(F326))</f>
        <v/>
      </c>
    </row>
    <row r="327">
      <c r="B327" s="106" t="n"/>
      <c r="C327" s="106" t="n"/>
      <c r="D327" s="117" t="n"/>
      <c r="E327" s="118">
        <f>IF(C327="","",IFERROR(INDEX(iUnit,MATCH(C327,iName,0)),"?"))</f>
        <v/>
      </c>
      <c r="F327" s="110">
        <f>IF(C327="","",IFERROR(INDEX(iEff,MATCH(C327,iName,0)),0))</f>
        <v/>
      </c>
      <c r="G327" s="108">
        <f>IF(OR(B327="",C327=""),"",N(D327)*N(F327))</f>
        <v/>
      </c>
    </row>
    <row r="328">
      <c r="B328" s="106" t="n"/>
      <c r="C328" s="106" t="n"/>
      <c r="D328" s="117" t="n"/>
      <c r="E328" s="118">
        <f>IF(C328="","",IFERROR(INDEX(iUnit,MATCH(C328,iName,0)),"?"))</f>
        <v/>
      </c>
      <c r="F328" s="110">
        <f>IF(C328="","",IFERROR(INDEX(iEff,MATCH(C328,iName,0)),0))</f>
        <v/>
      </c>
      <c r="G328" s="108">
        <f>IF(OR(B328="",C328=""),"",N(D328)*N(F328))</f>
        <v/>
      </c>
    </row>
    <row r="329">
      <c r="B329" s="106" t="n"/>
      <c r="C329" s="106" t="n"/>
      <c r="D329" s="117" t="n"/>
      <c r="E329" s="118">
        <f>IF(C329="","",IFERROR(INDEX(iUnit,MATCH(C329,iName,0)),"?"))</f>
        <v/>
      </c>
      <c r="F329" s="110">
        <f>IF(C329="","",IFERROR(INDEX(iEff,MATCH(C329,iName,0)),0))</f>
        <v/>
      </c>
      <c r="G329" s="108">
        <f>IF(OR(B329="",C329=""),"",N(D329)*N(F329))</f>
        <v/>
      </c>
    </row>
    <row r="330">
      <c r="B330" s="106" t="n"/>
      <c r="C330" s="106" t="n"/>
      <c r="D330" s="117" t="n"/>
      <c r="E330" s="118">
        <f>IF(C330="","",IFERROR(INDEX(iUnit,MATCH(C330,iName,0)),"?"))</f>
        <v/>
      </c>
      <c r="F330" s="110">
        <f>IF(C330="","",IFERROR(INDEX(iEff,MATCH(C330,iName,0)),0))</f>
        <v/>
      </c>
      <c r="G330" s="108">
        <f>IF(OR(B330="",C330=""),"",N(D330)*N(F330))</f>
        <v/>
      </c>
    </row>
    <row r="331">
      <c r="B331" s="106" t="n"/>
      <c r="C331" s="106" t="n"/>
      <c r="D331" s="117" t="n"/>
      <c r="E331" s="118">
        <f>IF(C331="","",IFERROR(INDEX(iUnit,MATCH(C331,iName,0)),"?"))</f>
        <v/>
      </c>
      <c r="F331" s="110">
        <f>IF(C331="","",IFERROR(INDEX(iEff,MATCH(C331,iName,0)),0))</f>
        <v/>
      </c>
      <c r="G331" s="108">
        <f>IF(OR(B331="",C331=""),"",N(D331)*N(F331))</f>
        <v/>
      </c>
    </row>
    <row r="332">
      <c r="B332" s="106" t="n"/>
      <c r="C332" s="106" t="n"/>
      <c r="D332" s="117" t="n"/>
      <c r="E332" s="118">
        <f>IF(C332="","",IFERROR(INDEX(iUnit,MATCH(C332,iName,0)),"?"))</f>
        <v/>
      </c>
      <c r="F332" s="110">
        <f>IF(C332="","",IFERROR(INDEX(iEff,MATCH(C332,iName,0)),0))</f>
        <v/>
      </c>
      <c r="G332" s="108">
        <f>IF(OR(B332="",C332=""),"",N(D332)*N(F332))</f>
        <v/>
      </c>
    </row>
    <row r="333">
      <c r="B333" s="106" t="n"/>
      <c r="C333" s="106" t="n"/>
      <c r="D333" s="117" t="n"/>
      <c r="E333" s="118">
        <f>IF(C333="","",IFERROR(INDEX(iUnit,MATCH(C333,iName,0)),"?"))</f>
        <v/>
      </c>
      <c r="F333" s="110">
        <f>IF(C333="","",IFERROR(INDEX(iEff,MATCH(C333,iName,0)),0))</f>
        <v/>
      </c>
      <c r="G333" s="108">
        <f>IF(OR(B333="",C333=""),"",N(D333)*N(F333))</f>
        <v/>
      </c>
    </row>
    <row r="334">
      <c r="B334" s="106" t="n"/>
      <c r="C334" s="106" t="n"/>
      <c r="D334" s="117" t="n"/>
      <c r="E334" s="118">
        <f>IF(C334="","",IFERROR(INDEX(iUnit,MATCH(C334,iName,0)),"?"))</f>
        <v/>
      </c>
      <c r="F334" s="110">
        <f>IF(C334="","",IFERROR(INDEX(iEff,MATCH(C334,iName,0)),0))</f>
        <v/>
      </c>
      <c r="G334" s="108">
        <f>IF(OR(B334="",C334=""),"",N(D334)*N(F334))</f>
        <v/>
      </c>
    </row>
    <row r="335">
      <c r="B335" s="106" t="n"/>
      <c r="C335" s="106" t="n"/>
      <c r="D335" s="117" t="n"/>
      <c r="E335" s="118">
        <f>IF(C335="","",IFERROR(INDEX(iUnit,MATCH(C335,iName,0)),"?"))</f>
        <v/>
      </c>
      <c r="F335" s="110">
        <f>IF(C335="","",IFERROR(INDEX(iEff,MATCH(C335,iName,0)),0))</f>
        <v/>
      </c>
      <c r="G335" s="108">
        <f>IF(OR(B335="",C335=""),"",N(D335)*N(F335))</f>
        <v/>
      </c>
    </row>
    <row r="336">
      <c r="B336" s="106" t="n"/>
      <c r="C336" s="106" t="n"/>
      <c r="D336" s="117" t="n"/>
      <c r="E336" s="118">
        <f>IF(C336="","",IFERROR(INDEX(iUnit,MATCH(C336,iName,0)),"?"))</f>
        <v/>
      </c>
      <c r="F336" s="110">
        <f>IF(C336="","",IFERROR(INDEX(iEff,MATCH(C336,iName,0)),0))</f>
        <v/>
      </c>
      <c r="G336" s="108">
        <f>IF(OR(B336="",C336=""),"",N(D336)*N(F336))</f>
        <v/>
      </c>
    </row>
    <row r="337">
      <c r="B337" s="106" t="n"/>
      <c r="C337" s="106" t="n"/>
      <c r="D337" s="117" t="n"/>
      <c r="E337" s="118">
        <f>IF(C337="","",IFERROR(INDEX(iUnit,MATCH(C337,iName,0)),"?"))</f>
        <v/>
      </c>
      <c r="F337" s="110">
        <f>IF(C337="","",IFERROR(INDEX(iEff,MATCH(C337,iName,0)),0))</f>
        <v/>
      </c>
      <c r="G337" s="108">
        <f>IF(OR(B337="",C337=""),"",N(D337)*N(F337))</f>
        <v/>
      </c>
    </row>
    <row r="338">
      <c r="B338" s="106" t="n"/>
      <c r="C338" s="106" t="n"/>
      <c r="D338" s="117" t="n"/>
      <c r="E338" s="118">
        <f>IF(C338="","",IFERROR(INDEX(iUnit,MATCH(C338,iName,0)),"?"))</f>
        <v/>
      </c>
      <c r="F338" s="110">
        <f>IF(C338="","",IFERROR(INDEX(iEff,MATCH(C338,iName,0)),0))</f>
        <v/>
      </c>
      <c r="G338" s="108">
        <f>IF(OR(B338="",C338=""),"",N(D338)*N(F338))</f>
        <v/>
      </c>
    </row>
    <row r="339">
      <c r="B339" s="106" t="n"/>
      <c r="C339" s="106" t="n"/>
      <c r="D339" s="117" t="n"/>
      <c r="E339" s="118">
        <f>IF(C339="","",IFERROR(INDEX(iUnit,MATCH(C339,iName,0)),"?"))</f>
        <v/>
      </c>
      <c r="F339" s="110">
        <f>IF(C339="","",IFERROR(INDEX(iEff,MATCH(C339,iName,0)),0))</f>
        <v/>
      </c>
      <c r="G339" s="108">
        <f>IF(OR(B339="",C339=""),"",N(D339)*N(F339))</f>
        <v/>
      </c>
    </row>
    <row r="340">
      <c r="B340" s="106" t="n"/>
      <c r="C340" s="106" t="n"/>
      <c r="D340" s="117" t="n"/>
      <c r="E340" s="118">
        <f>IF(C340="","",IFERROR(INDEX(iUnit,MATCH(C340,iName,0)),"?"))</f>
        <v/>
      </c>
      <c r="F340" s="110">
        <f>IF(C340="","",IFERROR(INDEX(iEff,MATCH(C340,iName,0)),0))</f>
        <v/>
      </c>
      <c r="G340" s="108">
        <f>IF(OR(B340="",C340=""),"",N(D340)*N(F340))</f>
        <v/>
      </c>
    </row>
    <row r="341">
      <c r="B341" s="106" t="n"/>
      <c r="C341" s="106" t="n"/>
      <c r="D341" s="117" t="n"/>
      <c r="E341" s="118">
        <f>IF(C341="","",IFERROR(INDEX(iUnit,MATCH(C341,iName,0)),"?"))</f>
        <v/>
      </c>
      <c r="F341" s="110">
        <f>IF(C341="","",IFERROR(INDEX(iEff,MATCH(C341,iName,0)),0))</f>
        <v/>
      </c>
      <c r="G341" s="108">
        <f>IF(OR(B341="",C341=""),"",N(D341)*N(F341))</f>
        <v/>
      </c>
    </row>
    <row r="342">
      <c r="B342" s="106" t="n"/>
      <c r="C342" s="106" t="n"/>
      <c r="D342" s="117" t="n"/>
      <c r="E342" s="118">
        <f>IF(C342="","",IFERROR(INDEX(iUnit,MATCH(C342,iName,0)),"?"))</f>
        <v/>
      </c>
      <c r="F342" s="110">
        <f>IF(C342="","",IFERROR(INDEX(iEff,MATCH(C342,iName,0)),0))</f>
        <v/>
      </c>
      <c r="G342" s="108">
        <f>IF(OR(B342="",C342=""),"",N(D342)*N(F342))</f>
        <v/>
      </c>
    </row>
    <row r="343">
      <c r="B343" s="106" t="n"/>
      <c r="C343" s="106" t="n"/>
      <c r="D343" s="117" t="n"/>
      <c r="E343" s="118">
        <f>IF(C343="","",IFERROR(INDEX(iUnit,MATCH(C343,iName,0)),"?"))</f>
        <v/>
      </c>
      <c r="F343" s="110">
        <f>IF(C343="","",IFERROR(INDEX(iEff,MATCH(C343,iName,0)),0))</f>
        <v/>
      </c>
      <c r="G343" s="108">
        <f>IF(OR(B343="",C343=""),"",N(D343)*N(F343))</f>
        <v/>
      </c>
    </row>
    <row r="344">
      <c r="B344" s="106" t="n"/>
      <c r="C344" s="106" t="n"/>
      <c r="D344" s="117" t="n"/>
      <c r="E344" s="118">
        <f>IF(C344="","",IFERROR(INDEX(iUnit,MATCH(C344,iName,0)),"?"))</f>
        <v/>
      </c>
      <c r="F344" s="110">
        <f>IF(C344="","",IFERROR(INDEX(iEff,MATCH(C344,iName,0)),0))</f>
        <v/>
      </c>
      <c r="G344" s="108">
        <f>IF(OR(B344="",C344=""),"",N(D344)*N(F344))</f>
        <v/>
      </c>
    </row>
    <row r="345">
      <c r="B345" s="106" t="n"/>
      <c r="C345" s="106" t="n"/>
      <c r="D345" s="117" t="n"/>
      <c r="E345" s="118">
        <f>IF(C345="","",IFERROR(INDEX(iUnit,MATCH(C345,iName,0)),"?"))</f>
        <v/>
      </c>
      <c r="F345" s="110">
        <f>IF(C345="","",IFERROR(INDEX(iEff,MATCH(C345,iName,0)),0))</f>
        <v/>
      </c>
      <c r="G345" s="108">
        <f>IF(OR(B345="",C345=""),"",N(D345)*N(F345))</f>
        <v/>
      </c>
    </row>
    <row r="346">
      <c r="B346" s="106" t="n"/>
      <c r="C346" s="106" t="n"/>
      <c r="D346" s="117" t="n"/>
      <c r="E346" s="118">
        <f>IF(C346="","",IFERROR(INDEX(iUnit,MATCH(C346,iName,0)),"?"))</f>
        <v/>
      </c>
      <c r="F346" s="110">
        <f>IF(C346="","",IFERROR(INDEX(iEff,MATCH(C346,iName,0)),0))</f>
        <v/>
      </c>
      <c r="G346" s="108">
        <f>IF(OR(B346="",C346=""),"",N(D346)*N(F346))</f>
        <v/>
      </c>
    </row>
    <row r="347">
      <c r="B347" s="106" t="n"/>
      <c r="C347" s="106" t="n"/>
      <c r="D347" s="117" t="n"/>
      <c r="E347" s="118">
        <f>IF(C347="","",IFERROR(INDEX(iUnit,MATCH(C347,iName,0)),"?"))</f>
        <v/>
      </c>
      <c r="F347" s="110">
        <f>IF(C347="","",IFERROR(INDEX(iEff,MATCH(C347,iName,0)),0))</f>
        <v/>
      </c>
      <c r="G347" s="108">
        <f>IF(OR(B347="",C347=""),"",N(D347)*N(F347))</f>
        <v/>
      </c>
    </row>
    <row r="348">
      <c r="B348" s="106" t="n"/>
      <c r="C348" s="106" t="n"/>
      <c r="D348" s="117" t="n"/>
      <c r="E348" s="118">
        <f>IF(C348="","",IFERROR(INDEX(iUnit,MATCH(C348,iName,0)),"?"))</f>
        <v/>
      </c>
      <c r="F348" s="110">
        <f>IF(C348="","",IFERROR(INDEX(iEff,MATCH(C348,iName,0)),0))</f>
        <v/>
      </c>
      <c r="G348" s="108">
        <f>IF(OR(B348="",C348=""),"",N(D348)*N(F348))</f>
        <v/>
      </c>
    </row>
    <row r="349">
      <c r="B349" s="106" t="n"/>
      <c r="C349" s="106" t="n"/>
      <c r="D349" s="117" t="n"/>
      <c r="E349" s="118">
        <f>IF(C349="","",IFERROR(INDEX(iUnit,MATCH(C349,iName,0)),"?"))</f>
        <v/>
      </c>
      <c r="F349" s="110">
        <f>IF(C349="","",IFERROR(INDEX(iEff,MATCH(C349,iName,0)),0))</f>
        <v/>
      </c>
      <c r="G349" s="108">
        <f>IF(OR(B349="",C349=""),"",N(D349)*N(F349))</f>
        <v/>
      </c>
    </row>
    <row r="350">
      <c r="B350" s="106" t="n"/>
      <c r="C350" s="106" t="n"/>
      <c r="D350" s="117" t="n"/>
      <c r="E350" s="118">
        <f>IF(C350="","",IFERROR(INDEX(iUnit,MATCH(C350,iName,0)),"?"))</f>
        <v/>
      </c>
      <c r="F350" s="110">
        <f>IF(C350="","",IFERROR(INDEX(iEff,MATCH(C350,iName,0)),0))</f>
        <v/>
      </c>
      <c r="G350" s="108">
        <f>IF(OR(B350="",C350=""),"",N(D350)*N(F350))</f>
        <v/>
      </c>
    </row>
    <row r="351">
      <c r="B351" s="106" t="n"/>
      <c r="C351" s="106" t="n"/>
      <c r="D351" s="117" t="n"/>
      <c r="E351" s="118">
        <f>IF(C351="","",IFERROR(INDEX(iUnit,MATCH(C351,iName,0)),"?"))</f>
        <v/>
      </c>
      <c r="F351" s="110">
        <f>IF(C351="","",IFERROR(INDEX(iEff,MATCH(C351,iName,0)),0))</f>
        <v/>
      </c>
      <c r="G351" s="108">
        <f>IF(OR(B351="",C351=""),"",N(D351)*N(F351))</f>
        <v/>
      </c>
    </row>
    <row r="352">
      <c r="B352" s="106" t="n"/>
      <c r="C352" s="106" t="n"/>
      <c r="D352" s="117" t="n"/>
      <c r="E352" s="118">
        <f>IF(C352="","",IFERROR(INDEX(iUnit,MATCH(C352,iName,0)),"?"))</f>
        <v/>
      </c>
      <c r="F352" s="110">
        <f>IF(C352="","",IFERROR(INDEX(iEff,MATCH(C352,iName,0)),0))</f>
        <v/>
      </c>
      <c r="G352" s="108">
        <f>IF(OR(B352="",C352=""),"",N(D352)*N(F352))</f>
        <v/>
      </c>
    </row>
    <row r="353">
      <c r="B353" s="106" t="n"/>
      <c r="C353" s="106" t="n"/>
      <c r="D353" s="117" t="n"/>
      <c r="E353" s="118">
        <f>IF(C353="","",IFERROR(INDEX(iUnit,MATCH(C353,iName,0)),"?"))</f>
        <v/>
      </c>
      <c r="F353" s="110">
        <f>IF(C353="","",IFERROR(INDEX(iEff,MATCH(C353,iName,0)),0))</f>
        <v/>
      </c>
      <c r="G353" s="108">
        <f>IF(OR(B353="",C353=""),"",N(D353)*N(F353))</f>
        <v/>
      </c>
    </row>
    <row r="354">
      <c r="B354" s="106" t="n"/>
      <c r="C354" s="106" t="n"/>
      <c r="D354" s="117" t="n"/>
      <c r="E354" s="118">
        <f>IF(C354="","",IFERROR(INDEX(iUnit,MATCH(C354,iName,0)),"?"))</f>
        <v/>
      </c>
      <c r="F354" s="110">
        <f>IF(C354="","",IFERROR(INDEX(iEff,MATCH(C354,iName,0)),0))</f>
        <v/>
      </c>
      <c r="G354" s="108">
        <f>IF(OR(B354="",C354=""),"",N(D354)*N(F354))</f>
        <v/>
      </c>
    </row>
    <row r="355">
      <c r="B355" s="106" t="n"/>
      <c r="C355" s="106" t="n"/>
      <c r="D355" s="117" t="n"/>
      <c r="E355" s="118">
        <f>IF(C355="","",IFERROR(INDEX(iUnit,MATCH(C355,iName,0)),"?"))</f>
        <v/>
      </c>
      <c r="F355" s="110">
        <f>IF(C355="","",IFERROR(INDEX(iEff,MATCH(C355,iName,0)),0))</f>
        <v/>
      </c>
      <c r="G355" s="108">
        <f>IF(OR(B355="",C355=""),"",N(D355)*N(F355))</f>
        <v/>
      </c>
    </row>
    <row r="356">
      <c r="B356" s="106" t="n"/>
      <c r="C356" s="106" t="n"/>
      <c r="D356" s="117" t="n"/>
      <c r="E356" s="118">
        <f>IF(C356="","",IFERROR(INDEX(iUnit,MATCH(C356,iName,0)),"?"))</f>
        <v/>
      </c>
      <c r="F356" s="110">
        <f>IF(C356="","",IFERROR(INDEX(iEff,MATCH(C356,iName,0)),0))</f>
        <v/>
      </c>
      <c r="G356" s="108">
        <f>IF(OR(B356="",C356=""),"",N(D356)*N(F356))</f>
        <v/>
      </c>
    </row>
    <row r="357">
      <c r="B357" s="106" t="n"/>
      <c r="C357" s="106" t="n"/>
      <c r="D357" s="117" t="n"/>
      <c r="E357" s="118">
        <f>IF(C357="","",IFERROR(INDEX(iUnit,MATCH(C357,iName,0)),"?"))</f>
        <v/>
      </c>
      <c r="F357" s="110">
        <f>IF(C357="","",IFERROR(INDEX(iEff,MATCH(C357,iName,0)),0))</f>
        <v/>
      </c>
      <c r="G357" s="108">
        <f>IF(OR(B357="",C357=""),"",N(D357)*N(F357))</f>
        <v/>
      </c>
    </row>
    <row r="358">
      <c r="B358" s="106" t="n"/>
      <c r="C358" s="106" t="n"/>
      <c r="D358" s="117" t="n"/>
      <c r="E358" s="118">
        <f>IF(C358="","",IFERROR(INDEX(iUnit,MATCH(C358,iName,0)),"?"))</f>
        <v/>
      </c>
      <c r="F358" s="110">
        <f>IF(C358="","",IFERROR(INDEX(iEff,MATCH(C358,iName,0)),0))</f>
        <v/>
      </c>
      <c r="G358" s="108">
        <f>IF(OR(B358="",C358=""),"",N(D358)*N(F358))</f>
        <v/>
      </c>
    </row>
    <row r="359">
      <c r="B359" s="106" t="n"/>
      <c r="C359" s="106" t="n"/>
      <c r="D359" s="117" t="n"/>
      <c r="E359" s="118">
        <f>IF(C359="","",IFERROR(INDEX(iUnit,MATCH(C359,iName,0)),"?"))</f>
        <v/>
      </c>
      <c r="F359" s="110">
        <f>IF(C359="","",IFERROR(INDEX(iEff,MATCH(C359,iName,0)),0))</f>
        <v/>
      </c>
      <c r="G359" s="108">
        <f>IF(OR(B359="",C359=""),"",N(D359)*N(F359))</f>
        <v/>
      </c>
    </row>
    <row r="360">
      <c r="B360" s="106" t="n"/>
      <c r="C360" s="106" t="n"/>
      <c r="D360" s="117" t="n"/>
      <c r="E360" s="118">
        <f>IF(C360="","",IFERROR(INDEX(iUnit,MATCH(C360,iName,0)),"?"))</f>
        <v/>
      </c>
      <c r="F360" s="110">
        <f>IF(C360="","",IFERROR(INDEX(iEff,MATCH(C360,iName,0)),0))</f>
        <v/>
      </c>
      <c r="G360" s="108">
        <f>IF(OR(B360="",C360=""),"",N(D360)*N(F360))</f>
        <v/>
      </c>
    </row>
    <row r="361">
      <c r="B361" s="106" t="n"/>
      <c r="C361" s="106" t="n"/>
      <c r="D361" s="117" t="n"/>
      <c r="E361" s="118">
        <f>IF(C361="","",IFERROR(INDEX(iUnit,MATCH(C361,iName,0)),"?"))</f>
        <v/>
      </c>
      <c r="F361" s="110">
        <f>IF(C361="","",IFERROR(INDEX(iEff,MATCH(C361,iName,0)),0))</f>
        <v/>
      </c>
      <c r="G361" s="108">
        <f>IF(OR(B361="",C361=""),"",N(D361)*N(F361))</f>
        <v/>
      </c>
    </row>
    <row r="362">
      <c r="B362" s="106" t="n"/>
      <c r="C362" s="106" t="n"/>
      <c r="D362" s="117" t="n"/>
      <c r="E362" s="118">
        <f>IF(C362="","",IFERROR(INDEX(iUnit,MATCH(C362,iName,0)),"?"))</f>
        <v/>
      </c>
      <c r="F362" s="110">
        <f>IF(C362="","",IFERROR(INDEX(iEff,MATCH(C362,iName,0)),0))</f>
        <v/>
      </c>
      <c r="G362" s="108">
        <f>IF(OR(B362="",C362=""),"",N(D362)*N(F362))</f>
        <v/>
      </c>
    </row>
    <row r="363">
      <c r="B363" s="106" t="n"/>
      <c r="C363" s="106" t="n"/>
      <c r="D363" s="117" t="n"/>
      <c r="E363" s="118">
        <f>IF(C363="","",IFERROR(INDEX(iUnit,MATCH(C363,iName,0)),"?"))</f>
        <v/>
      </c>
      <c r="F363" s="110">
        <f>IF(C363="","",IFERROR(INDEX(iEff,MATCH(C363,iName,0)),0))</f>
        <v/>
      </c>
      <c r="G363" s="108">
        <f>IF(OR(B363="",C363=""),"",N(D363)*N(F363))</f>
        <v/>
      </c>
    </row>
    <row r="364">
      <c r="B364" s="106" t="n"/>
      <c r="C364" s="106" t="n"/>
      <c r="D364" s="117" t="n"/>
      <c r="E364" s="118">
        <f>IF(C364="","",IFERROR(INDEX(iUnit,MATCH(C364,iName,0)),"?"))</f>
        <v/>
      </c>
      <c r="F364" s="110">
        <f>IF(C364="","",IFERROR(INDEX(iEff,MATCH(C364,iName,0)),0))</f>
        <v/>
      </c>
      <c r="G364" s="108">
        <f>IF(OR(B364="",C364=""),"",N(D364)*N(F364))</f>
        <v/>
      </c>
    </row>
    <row r="365">
      <c r="B365" s="106" t="n"/>
      <c r="C365" s="106" t="n"/>
      <c r="D365" s="117" t="n"/>
      <c r="E365" s="118">
        <f>IF(C365="","",IFERROR(INDEX(iUnit,MATCH(C365,iName,0)),"?"))</f>
        <v/>
      </c>
      <c r="F365" s="110">
        <f>IF(C365="","",IFERROR(INDEX(iEff,MATCH(C365,iName,0)),0))</f>
        <v/>
      </c>
      <c r="G365" s="108">
        <f>IF(OR(B365="",C365=""),"",N(D365)*N(F365))</f>
        <v/>
      </c>
    </row>
    <row r="366">
      <c r="B366" s="106" t="n"/>
      <c r="C366" s="106" t="n"/>
      <c r="D366" s="117" t="n"/>
      <c r="E366" s="118">
        <f>IF(C366="","",IFERROR(INDEX(iUnit,MATCH(C366,iName,0)),"?"))</f>
        <v/>
      </c>
      <c r="F366" s="110">
        <f>IF(C366="","",IFERROR(INDEX(iEff,MATCH(C366,iName,0)),0))</f>
        <v/>
      </c>
      <c r="G366" s="108">
        <f>IF(OR(B366="",C366=""),"",N(D366)*N(F366))</f>
        <v/>
      </c>
    </row>
    <row r="367">
      <c r="B367" s="106" t="n"/>
      <c r="C367" s="106" t="n"/>
      <c r="D367" s="117" t="n"/>
      <c r="E367" s="118">
        <f>IF(C367="","",IFERROR(INDEX(iUnit,MATCH(C367,iName,0)),"?"))</f>
        <v/>
      </c>
      <c r="F367" s="110">
        <f>IF(C367="","",IFERROR(INDEX(iEff,MATCH(C367,iName,0)),0))</f>
        <v/>
      </c>
      <c r="G367" s="108">
        <f>IF(OR(B367="",C367=""),"",N(D367)*N(F367))</f>
        <v/>
      </c>
    </row>
    <row r="368">
      <c r="B368" s="106" t="n"/>
      <c r="C368" s="106" t="n"/>
      <c r="D368" s="117" t="n"/>
      <c r="E368" s="118">
        <f>IF(C368="","",IFERROR(INDEX(iUnit,MATCH(C368,iName,0)),"?"))</f>
        <v/>
      </c>
      <c r="F368" s="110">
        <f>IF(C368="","",IFERROR(INDEX(iEff,MATCH(C368,iName,0)),0))</f>
        <v/>
      </c>
      <c r="G368" s="108">
        <f>IF(OR(B368="",C368=""),"",N(D368)*N(F368))</f>
        <v/>
      </c>
    </row>
    <row r="369">
      <c r="B369" s="106" t="n"/>
      <c r="C369" s="106" t="n"/>
      <c r="D369" s="117" t="n"/>
      <c r="E369" s="118">
        <f>IF(C369="","",IFERROR(INDEX(iUnit,MATCH(C369,iName,0)),"?"))</f>
        <v/>
      </c>
      <c r="F369" s="110">
        <f>IF(C369="","",IFERROR(INDEX(iEff,MATCH(C369,iName,0)),0))</f>
        <v/>
      </c>
      <c r="G369" s="108">
        <f>IF(OR(B369="",C369=""),"",N(D369)*N(F369))</f>
        <v/>
      </c>
    </row>
    <row r="370">
      <c r="B370" s="106" t="n"/>
      <c r="C370" s="106" t="n"/>
      <c r="D370" s="117" t="n"/>
      <c r="E370" s="118">
        <f>IF(C370="","",IFERROR(INDEX(iUnit,MATCH(C370,iName,0)),"?"))</f>
        <v/>
      </c>
      <c r="F370" s="110">
        <f>IF(C370="","",IFERROR(INDEX(iEff,MATCH(C370,iName,0)),0))</f>
        <v/>
      </c>
      <c r="G370" s="108">
        <f>IF(OR(B370="",C370=""),"",N(D370)*N(F370))</f>
        <v/>
      </c>
    </row>
    <row r="371">
      <c r="B371" s="106" t="n"/>
      <c r="C371" s="106" t="n"/>
      <c r="D371" s="117" t="n"/>
      <c r="E371" s="118">
        <f>IF(C371="","",IFERROR(INDEX(iUnit,MATCH(C371,iName,0)),"?"))</f>
        <v/>
      </c>
      <c r="F371" s="110">
        <f>IF(C371="","",IFERROR(INDEX(iEff,MATCH(C371,iName,0)),0))</f>
        <v/>
      </c>
      <c r="G371" s="108">
        <f>IF(OR(B371="",C371=""),"",N(D371)*N(F371))</f>
        <v/>
      </c>
    </row>
    <row r="372">
      <c r="B372" s="106" t="n"/>
      <c r="C372" s="106" t="n"/>
      <c r="D372" s="117" t="n"/>
      <c r="E372" s="118">
        <f>IF(C372="","",IFERROR(INDEX(iUnit,MATCH(C372,iName,0)),"?"))</f>
        <v/>
      </c>
      <c r="F372" s="110">
        <f>IF(C372="","",IFERROR(INDEX(iEff,MATCH(C372,iName,0)),0))</f>
        <v/>
      </c>
      <c r="G372" s="108">
        <f>IF(OR(B372="",C372=""),"",N(D372)*N(F372))</f>
        <v/>
      </c>
    </row>
    <row r="373">
      <c r="B373" s="106" t="n"/>
      <c r="C373" s="106" t="n"/>
      <c r="D373" s="117" t="n"/>
      <c r="E373" s="118">
        <f>IF(C373="","",IFERROR(INDEX(iUnit,MATCH(C373,iName,0)),"?"))</f>
        <v/>
      </c>
      <c r="F373" s="110">
        <f>IF(C373="","",IFERROR(INDEX(iEff,MATCH(C373,iName,0)),0))</f>
        <v/>
      </c>
      <c r="G373" s="108">
        <f>IF(OR(B373="",C373=""),"",N(D373)*N(F373))</f>
        <v/>
      </c>
    </row>
    <row r="374">
      <c r="B374" s="106" t="n"/>
      <c r="C374" s="106" t="n"/>
      <c r="D374" s="117" t="n"/>
      <c r="E374" s="118">
        <f>IF(C374="","",IFERROR(INDEX(iUnit,MATCH(C374,iName,0)),"?"))</f>
        <v/>
      </c>
      <c r="F374" s="110">
        <f>IF(C374="","",IFERROR(INDEX(iEff,MATCH(C374,iName,0)),0))</f>
        <v/>
      </c>
      <c r="G374" s="108">
        <f>IF(OR(B374="",C374=""),"",N(D374)*N(F374))</f>
        <v/>
      </c>
    </row>
    <row r="375">
      <c r="B375" s="106" t="n"/>
      <c r="C375" s="106" t="n"/>
      <c r="D375" s="117" t="n"/>
      <c r="E375" s="118">
        <f>IF(C375="","",IFERROR(INDEX(iUnit,MATCH(C375,iName,0)),"?"))</f>
        <v/>
      </c>
      <c r="F375" s="110">
        <f>IF(C375="","",IFERROR(INDEX(iEff,MATCH(C375,iName,0)),0))</f>
        <v/>
      </c>
      <c r="G375" s="108">
        <f>IF(OR(B375="",C375=""),"",N(D375)*N(F375))</f>
        <v/>
      </c>
    </row>
    <row r="376">
      <c r="B376" s="106" t="n"/>
      <c r="C376" s="106" t="n"/>
      <c r="D376" s="117" t="n"/>
      <c r="E376" s="118">
        <f>IF(C376="","",IFERROR(INDEX(iUnit,MATCH(C376,iName,0)),"?"))</f>
        <v/>
      </c>
      <c r="F376" s="110">
        <f>IF(C376="","",IFERROR(INDEX(iEff,MATCH(C376,iName,0)),0))</f>
        <v/>
      </c>
      <c r="G376" s="108">
        <f>IF(OR(B376="",C376=""),"",N(D376)*N(F376))</f>
        <v/>
      </c>
    </row>
    <row r="377">
      <c r="B377" s="106" t="n"/>
      <c r="C377" s="106" t="n"/>
      <c r="D377" s="117" t="n"/>
      <c r="E377" s="118">
        <f>IF(C377="","",IFERROR(INDEX(iUnit,MATCH(C377,iName,0)),"?"))</f>
        <v/>
      </c>
      <c r="F377" s="110">
        <f>IF(C377="","",IFERROR(INDEX(iEff,MATCH(C377,iName,0)),0))</f>
        <v/>
      </c>
      <c r="G377" s="108">
        <f>IF(OR(B377="",C377=""),"",N(D377)*N(F377))</f>
        <v/>
      </c>
    </row>
    <row r="378">
      <c r="B378" s="106" t="n"/>
      <c r="C378" s="106" t="n"/>
      <c r="D378" s="117" t="n"/>
      <c r="E378" s="118">
        <f>IF(C378="","",IFERROR(INDEX(iUnit,MATCH(C378,iName,0)),"?"))</f>
        <v/>
      </c>
      <c r="F378" s="110">
        <f>IF(C378="","",IFERROR(INDEX(iEff,MATCH(C378,iName,0)),0))</f>
        <v/>
      </c>
      <c r="G378" s="108">
        <f>IF(OR(B378="",C378=""),"",N(D378)*N(F378))</f>
        <v/>
      </c>
    </row>
    <row r="379">
      <c r="B379" s="106" t="n"/>
      <c r="C379" s="106" t="n"/>
      <c r="D379" s="117" t="n"/>
      <c r="E379" s="118">
        <f>IF(C379="","",IFERROR(INDEX(iUnit,MATCH(C379,iName,0)),"?"))</f>
        <v/>
      </c>
      <c r="F379" s="110">
        <f>IF(C379="","",IFERROR(INDEX(iEff,MATCH(C379,iName,0)),0))</f>
        <v/>
      </c>
      <c r="G379" s="108">
        <f>IF(OR(B379="",C379=""),"",N(D379)*N(F379))</f>
        <v/>
      </c>
    </row>
    <row r="380">
      <c r="B380" s="106" t="n"/>
      <c r="C380" s="106" t="n"/>
      <c r="D380" s="117" t="n"/>
      <c r="E380" s="118">
        <f>IF(C380="","",IFERROR(INDEX(iUnit,MATCH(C380,iName,0)),"?"))</f>
        <v/>
      </c>
      <c r="F380" s="110">
        <f>IF(C380="","",IFERROR(INDEX(iEff,MATCH(C380,iName,0)),0))</f>
        <v/>
      </c>
      <c r="G380" s="108">
        <f>IF(OR(B380="",C380=""),"",N(D380)*N(F380))</f>
        <v/>
      </c>
    </row>
    <row r="381">
      <c r="B381" s="106" t="n"/>
      <c r="C381" s="106" t="n"/>
      <c r="D381" s="117" t="n"/>
      <c r="E381" s="118">
        <f>IF(C381="","",IFERROR(INDEX(iUnit,MATCH(C381,iName,0)),"?"))</f>
        <v/>
      </c>
      <c r="F381" s="110">
        <f>IF(C381="","",IFERROR(INDEX(iEff,MATCH(C381,iName,0)),0))</f>
        <v/>
      </c>
      <c r="G381" s="108">
        <f>IF(OR(B381="",C381=""),"",N(D381)*N(F381))</f>
        <v/>
      </c>
    </row>
    <row r="382">
      <c r="B382" s="106" t="n"/>
      <c r="C382" s="106" t="n"/>
      <c r="D382" s="117" t="n"/>
      <c r="E382" s="118">
        <f>IF(C382="","",IFERROR(INDEX(iUnit,MATCH(C382,iName,0)),"?"))</f>
        <v/>
      </c>
      <c r="F382" s="110">
        <f>IF(C382="","",IFERROR(INDEX(iEff,MATCH(C382,iName,0)),0))</f>
        <v/>
      </c>
      <c r="G382" s="108">
        <f>IF(OR(B382="",C382=""),"",N(D382)*N(F382))</f>
        <v/>
      </c>
    </row>
    <row r="383">
      <c r="B383" s="106" t="n"/>
      <c r="C383" s="106" t="n"/>
      <c r="D383" s="117" t="n"/>
      <c r="E383" s="118">
        <f>IF(C383="","",IFERROR(INDEX(iUnit,MATCH(C383,iName,0)),"?"))</f>
        <v/>
      </c>
      <c r="F383" s="110">
        <f>IF(C383="","",IFERROR(INDEX(iEff,MATCH(C383,iName,0)),0))</f>
        <v/>
      </c>
      <c r="G383" s="108">
        <f>IF(OR(B383="",C383=""),"",N(D383)*N(F383))</f>
        <v/>
      </c>
    </row>
    <row r="384">
      <c r="B384" s="106" t="n"/>
      <c r="C384" s="106" t="n"/>
      <c r="D384" s="117" t="n"/>
      <c r="E384" s="118">
        <f>IF(C384="","",IFERROR(INDEX(iUnit,MATCH(C384,iName,0)),"?"))</f>
        <v/>
      </c>
      <c r="F384" s="110">
        <f>IF(C384="","",IFERROR(INDEX(iEff,MATCH(C384,iName,0)),0))</f>
        <v/>
      </c>
      <c r="G384" s="108">
        <f>IF(OR(B384="",C384=""),"",N(D384)*N(F384))</f>
        <v/>
      </c>
    </row>
    <row r="385">
      <c r="B385" s="106" t="n"/>
      <c r="C385" s="106" t="n"/>
      <c r="D385" s="117" t="n"/>
      <c r="E385" s="118">
        <f>IF(C385="","",IFERROR(INDEX(iUnit,MATCH(C385,iName,0)),"?"))</f>
        <v/>
      </c>
      <c r="F385" s="110">
        <f>IF(C385="","",IFERROR(INDEX(iEff,MATCH(C385,iName,0)),0))</f>
        <v/>
      </c>
      <c r="G385" s="108">
        <f>IF(OR(B385="",C385=""),"",N(D385)*N(F385))</f>
        <v/>
      </c>
    </row>
    <row r="386">
      <c r="B386" s="106" t="n"/>
      <c r="C386" s="106" t="n"/>
      <c r="D386" s="117" t="n"/>
      <c r="E386" s="118">
        <f>IF(C386="","",IFERROR(INDEX(iUnit,MATCH(C386,iName,0)),"?"))</f>
        <v/>
      </c>
      <c r="F386" s="110">
        <f>IF(C386="","",IFERROR(INDEX(iEff,MATCH(C386,iName,0)),0))</f>
        <v/>
      </c>
      <c r="G386" s="108">
        <f>IF(OR(B386="",C386=""),"",N(D386)*N(F386))</f>
        <v/>
      </c>
    </row>
    <row r="387">
      <c r="B387" s="106" t="n"/>
      <c r="C387" s="106" t="n"/>
      <c r="D387" s="117" t="n"/>
      <c r="E387" s="118">
        <f>IF(C387="","",IFERROR(INDEX(iUnit,MATCH(C387,iName,0)),"?"))</f>
        <v/>
      </c>
      <c r="F387" s="110">
        <f>IF(C387="","",IFERROR(INDEX(iEff,MATCH(C387,iName,0)),0))</f>
        <v/>
      </c>
      <c r="G387" s="108">
        <f>IF(OR(B387="",C387=""),"",N(D387)*N(F387))</f>
        <v/>
      </c>
    </row>
    <row r="388">
      <c r="B388" s="106" t="n"/>
      <c r="C388" s="106" t="n"/>
      <c r="D388" s="117" t="n"/>
      <c r="E388" s="118">
        <f>IF(C388="","",IFERROR(INDEX(iUnit,MATCH(C388,iName,0)),"?"))</f>
        <v/>
      </c>
      <c r="F388" s="110">
        <f>IF(C388="","",IFERROR(INDEX(iEff,MATCH(C388,iName,0)),0))</f>
        <v/>
      </c>
      <c r="G388" s="108">
        <f>IF(OR(B388="",C388=""),"",N(D388)*N(F388))</f>
        <v/>
      </c>
    </row>
    <row r="389">
      <c r="B389" s="106" t="n"/>
      <c r="C389" s="106" t="n"/>
      <c r="D389" s="117" t="n"/>
      <c r="E389" s="118">
        <f>IF(C389="","",IFERROR(INDEX(iUnit,MATCH(C389,iName,0)),"?"))</f>
        <v/>
      </c>
      <c r="F389" s="110">
        <f>IF(C389="","",IFERROR(INDEX(iEff,MATCH(C389,iName,0)),0))</f>
        <v/>
      </c>
      <c r="G389" s="108">
        <f>IF(OR(B389="",C389=""),"",N(D389)*N(F389))</f>
        <v/>
      </c>
    </row>
    <row r="390">
      <c r="B390" s="106" t="n"/>
      <c r="C390" s="106" t="n"/>
      <c r="D390" s="117" t="n"/>
      <c r="E390" s="118">
        <f>IF(C390="","",IFERROR(INDEX(iUnit,MATCH(C390,iName,0)),"?"))</f>
        <v/>
      </c>
      <c r="F390" s="110">
        <f>IF(C390="","",IFERROR(INDEX(iEff,MATCH(C390,iName,0)),0))</f>
        <v/>
      </c>
      <c r="G390" s="108">
        <f>IF(OR(B390="",C390=""),"",N(D390)*N(F390))</f>
        <v/>
      </c>
    </row>
    <row r="391">
      <c r="B391" s="106" t="n"/>
      <c r="C391" s="106" t="n"/>
      <c r="D391" s="117" t="n"/>
      <c r="E391" s="118">
        <f>IF(C391="","",IFERROR(INDEX(iUnit,MATCH(C391,iName,0)),"?"))</f>
        <v/>
      </c>
      <c r="F391" s="110">
        <f>IF(C391="","",IFERROR(INDEX(iEff,MATCH(C391,iName,0)),0))</f>
        <v/>
      </c>
      <c r="G391" s="108">
        <f>IF(OR(B391="",C391=""),"",N(D391)*N(F391))</f>
        <v/>
      </c>
    </row>
    <row r="392">
      <c r="B392" s="106" t="n"/>
      <c r="C392" s="106" t="n"/>
      <c r="D392" s="117" t="n"/>
      <c r="E392" s="118">
        <f>IF(C392="","",IFERROR(INDEX(iUnit,MATCH(C392,iName,0)),"?"))</f>
        <v/>
      </c>
      <c r="F392" s="110">
        <f>IF(C392="","",IFERROR(INDEX(iEff,MATCH(C392,iName,0)),0))</f>
        <v/>
      </c>
      <c r="G392" s="108">
        <f>IF(OR(B392="",C392=""),"",N(D392)*N(F392))</f>
        <v/>
      </c>
    </row>
    <row r="393">
      <c r="B393" s="106" t="n"/>
      <c r="C393" s="106" t="n"/>
      <c r="D393" s="117" t="n"/>
      <c r="E393" s="118">
        <f>IF(C393="","",IFERROR(INDEX(iUnit,MATCH(C393,iName,0)),"?"))</f>
        <v/>
      </c>
      <c r="F393" s="110">
        <f>IF(C393="","",IFERROR(INDEX(iEff,MATCH(C393,iName,0)),0))</f>
        <v/>
      </c>
      <c r="G393" s="108">
        <f>IF(OR(B393="",C393=""),"",N(D393)*N(F393))</f>
        <v/>
      </c>
    </row>
    <row r="394">
      <c r="B394" s="106" t="n"/>
      <c r="C394" s="106" t="n"/>
      <c r="D394" s="117" t="n"/>
      <c r="E394" s="118">
        <f>IF(C394="","",IFERROR(INDEX(iUnit,MATCH(C394,iName,0)),"?"))</f>
        <v/>
      </c>
      <c r="F394" s="110">
        <f>IF(C394="","",IFERROR(INDEX(iEff,MATCH(C394,iName,0)),0))</f>
        <v/>
      </c>
      <c r="G394" s="108">
        <f>IF(OR(B394="",C394=""),"",N(D394)*N(F394))</f>
        <v/>
      </c>
    </row>
    <row r="395">
      <c r="B395" s="106" t="n"/>
      <c r="C395" s="106" t="n"/>
      <c r="D395" s="117" t="n"/>
      <c r="E395" s="118">
        <f>IF(C395="","",IFERROR(INDEX(iUnit,MATCH(C395,iName,0)),"?"))</f>
        <v/>
      </c>
      <c r="F395" s="110">
        <f>IF(C395="","",IFERROR(INDEX(iEff,MATCH(C395,iName,0)),0))</f>
        <v/>
      </c>
      <c r="G395" s="108">
        <f>IF(OR(B395="",C395=""),"",N(D395)*N(F395))</f>
        <v/>
      </c>
    </row>
    <row r="396">
      <c r="B396" s="106" t="n"/>
      <c r="C396" s="106" t="n"/>
      <c r="D396" s="117" t="n"/>
      <c r="E396" s="118">
        <f>IF(C396="","",IFERROR(INDEX(iUnit,MATCH(C396,iName,0)),"?"))</f>
        <v/>
      </c>
      <c r="F396" s="110">
        <f>IF(C396="","",IFERROR(INDEX(iEff,MATCH(C396,iName,0)),0))</f>
        <v/>
      </c>
      <c r="G396" s="108">
        <f>IF(OR(B396="",C396=""),"",N(D396)*N(F396))</f>
        <v/>
      </c>
    </row>
    <row r="397">
      <c r="B397" s="106" t="n"/>
      <c r="C397" s="106" t="n"/>
      <c r="D397" s="117" t="n"/>
      <c r="E397" s="118">
        <f>IF(C397="","",IFERROR(INDEX(iUnit,MATCH(C397,iName,0)),"?"))</f>
        <v/>
      </c>
      <c r="F397" s="110">
        <f>IF(C397="","",IFERROR(INDEX(iEff,MATCH(C397,iName,0)),0))</f>
        <v/>
      </c>
      <c r="G397" s="108">
        <f>IF(OR(B397="",C397=""),"",N(D397)*N(F397))</f>
        <v/>
      </c>
    </row>
    <row r="398">
      <c r="B398" s="106" t="n"/>
      <c r="C398" s="106" t="n"/>
      <c r="D398" s="117" t="n"/>
      <c r="E398" s="118">
        <f>IF(C398="","",IFERROR(INDEX(iUnit,MATCH(C398,iName,0)),"?"))</f>
        <v/>
      </c>
      <c r="F398" s="110">
        <f>IF(C398="","",IFERROR(INDEX(iEff,MATCH(C398,iName,0)),0))</f>
        <v/>
      </c>
      <c r="G398" s="108">
        <f>IF(OR(B398="",C398=""),"",N(D398)*N(F398))</f>
        <v/>
      </c>
    </row>
    <row r="399">
      <c r="B399" s="106" t="n"/>
      <c r="C399" s="106" t="n"/>
      <c r="D399" s="117" t="n"/>
      <c r="E399" s="118">
        <f>IF(C399="","",IFERROR(INDEX(iUnit,MATCH(C399,iName,0)),"?"))</f>
        <v/>
      </c>
      <c r="F399" s="110">
        <f>IF(C399="","",IFERROR(INDEX(iEff,MATCH(C399,iName,0)),0))</f>
        <v/>
      </c>
      <c r="G399" s="108">
        <f>IF(OR(B399="",C399=""),"",N(D399)*N(F399))</f>
        <v/>
      </c>
    </row>
    <row r="400">
      <c r="B400" s="106" t="n"/>
      <c r="C400" s="106" t="n"/>
      <c r="D400" s="117" t="n"/>
      <c r="E400" s="118">
        <f>IF(C400="","",IFERROR(INDEX(iUnit,MATCH(C400,iName,0)),"?"))</f>
        <v/>
      </c>
      <c r="F400" s="110">
        <f>IF(C400="","",IFERROR(INDEX(iEff,MATCH(C400,iName,0)),0))</f>
        <v/>
      </c>
      <c r="G400" s="108">
        <f>IF(OR(B400="",C400=""),"",N(D400)*N(F400))</f>
        <v/>
      </c>
    </row>
    <row r="401">
      <c r="B401" s="106" t="n"/>
      <c r="C401" s="106" t="n"/>
      <c r="D401" s="117" t="n"/>
      <c r="E401" s="118">
        <f>IF(C401="","",IFERROR(INDEX(iUnit,MATCH(C401,iName,0)),"?"))</f>
        <v/>
      </c>
      <c r="F401" s="110">
        <f>IF(C401="","",IFERROR(INDEX(iEff,MATCH(C401,iName,0)),0))</f>
        <v/>
      </c>
      <c r="G401" s="108">
        <f>IF(OR(B401="",C401=""),"",N(D401)*N(F401))</f>
        <v/>
      </c>
    </row>
    <row r="402">
      <c r="B402" s="106" t="n"/>
      <c r="C402" s="106" t="n"/>
      <c r="D402" s="117" t="n"/>
      <c r="E402" s="118">
        <f>IF(C402="","",IFERROR(INDEX(iUnit,MATCH(C402,iName,0)),"?"))</f>
        <v/>
      </c>
      <c r="F402" s="110">
        <f>IF(C402="","",IFERROR(INDEX(iEff,MATCH(C402,iName,0)),0))</f>
        <v/>
      </c>
      <c r="G402" s="108">
        <f>IF(OR(B402="",C402=""),"",N(D402)*N(F402))</f>
        <v/>
      </c>
    </row>
    <row r="403">
      <c r="B403" s="106" t="n"/>
      <c r="C403" s="106" t="n"/>
      <c r="D403" s="117" t="n"/>
      <c r="E403" s="118">
        <f>IF(C403="","",IFERROR(INDEX(iUnit,MATCH(C403,iName,0)),"?"))</f>
        <v/>
      </c>
      <c r="F403" s="110">
        <f>IF(C403="","",IFERROR(INDEX(iEff,MATCH(C403,iName,0)),0))</f>
        <v/>
      </c>
      <c r="G403" s="108">
        <f>IF(OR(B403="",C403=""),"",N(D403)*N(F403))</f>
        <v/>
      </c>
    </row>
    <row r="404">
      <c r="B404" s="106" t="n"/>
      <c r="C404" s="106" t="n"/>
      <c r="D404" s="117" t="n"/>
      <c r="E404" s="118">
        <f>IF(C404="","",IFERROR(INDEX(iUnit,MATCH(C404,iName,0)),"?"))</f>
        <v/>
      </c>
      <c r="F404" s="110">
        <f>IF(C404="","",IFERROR(INDEX(iEff,MATCH(C404,iName,0)),0))</f>
        <v/>
      </c>
      <c r="G404" s="108">
        <f>IF(OR(B404="",C404=""),"",N(D404)*N(F404))</f>
        <v/>
      </c>
    </row>
    <row r="405">
      <c r="B405" s="106" t="n"/>
      <c r="C405" s="106" t="n"/>
      <c r="D405" s="117" t="n"/>
      <c r="E405" s="118">
        <f>IF(C405="","",IFERROR(INDEX(iUnit,MATCH(C405,iName,0)),"?"))</f>
        <v/>
      </c>
      <c r="F405" s="110">
        <f>IF(C405="","",IFERROR(INDEX(iEff,MATCH(C405,iName,0)),0))</f>
        <v/>
      </c>
      <c r="G405" s="108">
        <f>IF(OR(B405="",C405=""),"",N(D405)*N(F405))</f>
        <v/>
      </c>
    </row>
    <row r="406">
      <c r="B406" s="106" t="n"/>
      <c r="C406" s="106" t="n"/>
      <c r="D406" s="117" t="n"/>
      <c r="E406" s="118">
        <f>IF(C406="","",IFERROR(INDEX(iUnit,MATCH(C406,iName,0)),"?"))</f>
        <v/>
      </c>
      <c r="F406" s="110">
        <f>IF(C406="","",IFERROR(INDEX(iEff,MATCH(C406,iName,0)),0))</f>
        <v/>
      </c>
      <c r="G406" s="108">
        <f>IF(OR(B406="",C406=""),"",N(D406)*N(F406))</f>
        <v/>
      </c>
    </row>
    <row r="407">
      <c r="B407" s="106" t="n"/>
      <c r="C407" s="106" t="n"/>
      <c r="D407" s="117" t="n"/>
      <c r="E407" s="118">
        <f>IF(C407="","",IFERROR(INDEX(iUnit,MATCH(C407,iName,0)),"?"))</f>
        <v/>
      </c>
      <c r="F407" s="110">
        <f>IF(C407="","",IFERROR(INDEX(iEff,MATCH(C407,iName,0)),0))</f>
        <v/>
      </c>
      <c r="G407" s="108">
        <f>IF(OR(B407="",C407=""),"",N(D407)*N(F407))</f>
        <v/>
      </c>
    </row>
    <row r="408">
      <c r="B408" s="106" t="n"/>
      <c r="C408" s="106" t="n"/>
      <c r="D408" s="117" t="n"/>
      <c r="E408" s="118">
        <f>IF(C408="","",IFERROR(INDEX(iUnit,MATCH(C408,iName,0)),"?"))</f>
        <v/>
      </c>
      <c r="F408" s="110">
        <f>IF(C408="","",IFERROR(INDEX(iEff,MATCH(C408,iName,0)),0))</f>
        <v/>
      </c>
      <c r="G408" s="108">
        <f>IF(OR(B408="",C408=""),"",N(D408)*N(F408))</f>
        <v/>
      </c>
    </row>
    <row r="409">
      <c r="B409" s="106" t="n"/>
      <c r="C409" s="106" t="n"/>
      <c r="D409" s="117" t="n"/>
      <c r="E409" s="118">
        <f>IF(C409="","",IFERROR(INDEX(iUnit,MATCH(C409,iName,0)),"?"))</f>
        <v/>
      </c>
      <c r="F409" s="110">
        <f>IF(C409="","",IFERROR(INDEX(iEff,MATCH(C409,iName,0)),0))</f>
        <v/>
      </c>
      <c r="G409" s="108">
        <f>IF(OR(B409="",C409=""),"",N(D409)*N(F409))</f>
        <v/>
      </c>
    </row>
    <row r="410">
      <c r="B410" s="106" t="n"/>
      <c r="C410" s="106" t="n"/>
      <c r="D410" s="117" t="n"/>
      <c r="E410" s="118">
        <f>IF(C410="","",IFERROR(INDEX(iUnit,MATCH(C410,iName,0)),"?"))</f>
        <v/>
      </c>
      <c r="F410" s="110">
        <f>IF(C410="","",IFERROR(INDEX(iEff,MATCH(C410,iName,0)),0))</f>
        <v/>
      </c>
      <c r="G410" s="108">
        <f>IF(OR(B410="",C410=""),"",N(D410)*N(F410))</f>
        <v/>
      </c>
    </row>
    <row r="411">
      <c r="B411" s="106" t="n"/>
      <c r="C411" s="106" t="n"/>
      <c r="D411" s="117" t="n"/>
      <c r="E411" s="118">
        <f>IF(C411="","",IFERROR(INDEX(iUnit,MATCH(C411,iName,0)),"?"))</f>
        <v/>
      </c>
      <c r="F411" s="110">
        <f>IF(C411="","",IFERROR(INDEX(iEff,MATCH(C411,iName,0)),0))</f>
        <v/>
      </c>
      <c r="G411" s="108">
        <f>IF(OR(B411="",C411=""),"",N(D411)*N(F411))</f>
        <v/>
      </c>
    </row>
    <row r="412">
      <c r="B412" s="106" t="n"/>
      <c r="C412" s="106" t="n"/>
      <c r="D412" s="117" t="n"/>
      <c r="E412" s="118">
        <f>IF(C412="","",IFERROR(INDEX(iUnit,MATCH(C412,iName,0)),"?"))</f>
        <v/>
      </c>
      <c r="F412" s="110">
        <f>IF(C412="","",IFERROR(INDEX(iEff,MATCH(C412,iName,0)),0))</f>
        <v/>
      </c>
      <c r="G412" s="108">
        <f>IF(OR(B412="",C412=""),"",N(D412)*N(F412))</f>
        <v/>
      </c>
    </row>
    <row r="413">
      <c r="B413" s="106" t="n"/>
      <c r="C413" s="106" t="n"/>
      <c r="D413" s="117" t="n"/>
      <c r="E413" s="118">
        <f>IF(C413="","",IFERROR(INDEX(iUnit,MATCH(C413,iName,0)),"?"))</f>
        <v/>
      </c>
      <c r="F413" s="110">
        <f>IF(C413="","",IFERROR(INDEX(iEff,MATCH(C413,iName,0)),0))</f>
        <v/>
      </c>
      <c r="G413" s="108">
        <f>IF(OR(B413="",C413=""),"",N(D413)*N(F413))</f>
        <v/>
      </c>
    </row>
    <row r="414">
      <c r="B414" s="106" t="n"/>
      <c r="C414" s="106" t="n"/>
      <c r="D414" s="117" t="n"/>
      <c r="E414" s="118">
        <f>IF(C414="","",IFERROR(INDEX(iUnit,MATCH(C414,iName,0)),"?"))</f>
        <v/>
      </c>
      <c r="F414" s="110">
        <f>IF(C414="","",IFERROR(INDEX(iEff,MATCH(C414,iName,0)),0))</f>
        <v/>
      </c>
      <c r="G414" s="108">
        <f>IF(OR(B414="",C414=""),"",N(D414)*N(F414))</f>
        <v/>
      </c>
    </row>
    <row r="415">
      <c r="B415" s="106" t="n"/>
      <c r="C415" s="106" t="n"/>
      <c r="D415" s="117" t="n"/>
      <c r="E415" s="118">
        <f>IF(C415="","",IFERROR(INDEX(iUnit,MATCH(C415,iName,0)),"?"))</f>
        <v/>
      </c>
      <c r="F415" s="110">
        <f>IF(C415="","",IFERROR(INDEX(iEff,MATCH(C415,iName,0)),0))</f>
        <v/>
      </c>
      <c r="G415" s="108">
        <f>IF(OR(B415="",C415=""),"",N(D415)*N(F415))</f>
        <v/>
      </c>
    </row>
    <row r="416">
      <c r="B416" s="106" t="n"/>
      <c r="C416" s="106" t="n"/>
      <c r="D416" s="117" t="n"/>
      <c r="E416" s="118">
        <f>IF(C416="","",IFERROR(INDEX(iUnit,MATCH(C416,iName,0)),"?"))</f>
        <v/>
      </c>
      <c r="F416" s="110">
        <f>IF(C416="","",IFERROR(INDEX(iEff,MATCH(C416,iName,0)),0))</f>
        <v/>
      </c>
      <c r="G416" s="108">
        <f>IF(OR(B416="",C416=""),"",N(D416)*N(F416))</f>
        <v/>
      </c>
    </row>
    <row r="417">
      <c r="B417" s="106" t="n"/>
      <c r="C417" s="106" t="n"/>
      <c r="D417" s="117" t="n"/>
      <c r="E417" s="118">
        <f>IF(C417="","",IFERROR(INDEX(iUnit,MATCH(C417,iName,0)),"?"))</f>
        <v/>
      </c>
      <c r="F417" s="110">
        <f>IF(C417="","",IFERROR(INDEX(iEff,MATCH(C417,iName,0)),0))</f>
        <v/>
      </c>
      <c r="G417" s="108">
        <f>IF(OR(B417="",C417=""),"",N(D417)*N(F417))</f>
        <v/>
      </c>
    </row>
    <row r="418">
      <c r="B418" s="106" t="n"/>
      <c r="C418" s="106" t="n"/>
      <c r="D418" s="117" t="n"/>
      <c r="E418" s="118">
        <f>IF(C418="","",IFERROR(INDEX(iUnit,MATCH(C418,iName,0)),"?"))</f>
        <v/>
      </c>
      <c r="F418" s="110">
        <f>IF(C418="","",IFERROR(INDEX(iEff,MATCH(C418,iName,0)),0))</f>
        <v/>
      </c>
      <c r="G418" s="108">
        <f>IF(OR(B418="",C418=""),"",N(D418)*N(F418))</f>
        <v/>
      </c>
    </row>
    <row r="419">
      <c r="B419" s="106" t="n"/>
      <c r="C419" s="106" t="n"/>
      <c r="D419" s="117" t="n"/>
      <c r="E419" s="118">
        <f>IF(C419="","",IFERROR(INDEX(iUnit,MATCH(C419,iName,0)),"?"))</f>
        <v/>
      </c>
      <c r="F419" s="110">
        <f>IF(C419="","",IFERROR(INDEX(iEff,MATCH(C419,iName,0)),0))</f>
        <v/>
      </c>
      <c r="G419" s="108">
        <f>IF(OR(B419="",C419=""),"",N(D419)*N(F419))</f>
        <v/>
      </c>
    </row>
    <row r="420">
      <c r="B420" s="106" t="n"/>
      <c r="C420" s="106" t="n"/>
      <c r="D420" s="117" t="n"/>
      <c r="E420" s="118">
        <f>IF(C420="","",IFERROR(INDEX(iUnit,MATCH(C420,iName,0)),"?"))</f>
        <v/>
      </c>
      <c r="F420" s="110">
        <f>IF(C420="","",IFERROR(INDEX(iEff,MATCH(C420,iName,0)),0))</f>
        <v/>
      </c>
      <c r="G420" s="108">
        <f>IF(OR(B420="",C420=""),"",N(D420)*N(F420))</f>
        <v/>
      </c>
    </row>
    <row r="421">
      <c r="B421" s="106" t="n"/>
      <c r="C421" s="106" t="n"/>
      <c r="D421" s="117" t="n"/>
      <c r="E421" s="118">
        <f>IF(C421="","",IFERROR(INDEX(iUnit,MATCH(C421,iName,0)),"?"))</f>
        <v/>
      </c>
      <c r="F421" s="110">
        <f>IF(C421="","",IFERROR(INDEX(iEff,MATCH(C421,iName,0)),0))</f>
        <v/>
      </c>
      <c r="G421" s="108">
        <f>IF(OR(B421="",C421=""),"",N(D421)*N(F421))</f>
        <v/>
      </c>
    </row>
    <row r="422">
      <c r="B422" s="106" t="n"/>
      <c r="C422" s="106" t="n"/>
      <c r="D422" s="117" t="n"/>
      <c r="E422" s="118">
        <f>IF(C422="","",IFERROR(INDEX(iUnit,MATCH(C422,iName,0)),"?"))</f>
        <v/>
      </c>
      <c r="F422" s="110">
        <f>IF(C422="","",IFERROR(INDEX(iEff,MATCH(C422,iName,0)),0))</f>
        <v/>
      </c>
      <c r="G422" s="108">
        <f>IF(OR(B422="",C422=""),"",N(D422)*N(F422))</f>
        <v/>
      </c>
    </row>
    <row r="423">
      <c r="B423" s="106" t="n"/>
      <c r="C423" s="106" t="n"/>
      <c r="D423" s="117" t="n"/>
      <c r="E423" s="118">
        <f>IF(C423="","",IFERROR(INDEX(iUnit,MATCH(C423,iName,0)),"?"))</f>
        <v/>
      </c>
      <c r="F423" s="110">
        <f>IF(C423="","",IFERROR(INDEX(iEff,MATCH(C423,iName,0)),0))</f>
        <v/>
      </c>
      <c r="G423" s="108">
        <f>IF(OR(B423="",C423=""),"",N(D423)*N(F423))</f>
        <v/>
      </c>
    </row>
    <row r="424">
      <c r="B424" s="106" t="n"/>
      <c r="C424" s="106" t="n"/>
      <c r="D424" s="117" t="n"/>
      <c r="E424" s="118">
        <f>IF(C424="","",IFERROR(INDEX(iUnit,MATCH(C424,iName,0)),"?"))</f>
        <v/>
      </c>
      <c r="F424" s="110">
        <f>IF(C424="","",IFERROR(INDEX(iEff,MATCH(C424,iName,0)),0))</f>
        <v/>
      </c>
      <c r="G424" s="108">
        <f>IF(OR(B424="",C424=""),"",N(D424)*N(F424))</f>
        <v/>
      </c>
    </row>
    <row r="425">
      <c r="B425" s="106" t="n"/>
      <c r="C425" s="106" t="n"/>
      <c r="D425" s="117" t="n"/>
      <c r="E425" s="118">
        <f>IF(C425="","",IFERROR(INDEX(iUnit,MATCH(C425,iName,0)),"?"))</f>
        <v/>
      </c>
      <c r="F425" s="110">
        <f>IF(C425="","",IFERROR(INDEX(iEff,MATCH(C425,iName,0)),0))</f>
        <v/>
      </c>
      <c r="G425" s="108">
        <f>IF(OR(B425="",C425=""),"",N(D425)*N(F425))</f>
        <v/>
      </c>
    </row>
    <row r="426">
      <c r="B426" s="106" t="n"/>
      <c r="C426" s="106" t="n"/>
      <c r="D426" s="117" t="n"/>
      <c r="E426" s="118">
        <f>IF(C426="","",IFERROR(INDEX(iUnit,MATCH(C426,iName,0)),"?"))</f>
        <v/>
      </c>
      <c r="F426" s="110">
        <f>IF(C426="","",IFERROR(INDEX(iEff,MATCH(C426,iName,0)),0))</f>
        <v/>
      </c>
      <c r="G426" s="108">
        <f>IF(OR(B426="",C426=""),"",N(D426)*N(F426))</f>
        <v/>
      </c>
    </row>
    <row r="427">
      <c r="B427" s="106" t="n"/>
      <c r="C427" s="106" t="n"/>
      <c r="D427" s="117" t="n"/>
      <c r="E427" s="118">
        <f>IF(C427="","",IFERROR(INDEX(iUnit,MATCH(C427,iName,0)),"?"))</f>
        <v/>
      </c>
      <c r="F427" s="110">
        <f>IF(C427="","",IFERROR(INDEX(iEff,MATCH(C427,iName,0)),0))</f>
        <v/>
      </c>
      <c r="G427" s="108">
        <f>IF(OR(B427="",C427=""),"",N(D427)*N(F427))</f>
        <v/>
      </c>
    </row>
    <row r="428">
      <c r="B428" s="106" t="n"/>
      <c r="C428" s="106" t="n"/>
      <c r="D428" s="117" t="n"/>
      <c r="E428" s="118">
        <f>IF(C428="","",IFERROR(INDEX(iUnit,MATCH(C428,iName,0)),"?"))</f>
        <v/>
      </c>
      <c r="F428" s="110">
        <f>IF(C428="","",IFERROR(INDEX(iEff,MATCH(C428,iName,0)),0))</f>
        <v/>
      </c>
      <c r="G428" s="108">
        <f>IF(OR(B428="",C428=""),"",N(D428)*N(F428))</f>
        <v/>
      </c>
    </row>
    <row r="429">
      <c r="B429" s="106" t="n"/>
      <c r="C429" s="106" t="n"/>
      <c r="D429" s="117" t="n"/>
      <c r="E429" s="118">
        <f>IF(C429="","",IFERROR(INDEX(iUnit,MATCH(C429,iName,0)),"?"))</f>
        <v/>
      </c>
      <c r="F429" s="110">
        <f>IF(C429="","",IFERROR(INDEX(iEff,MATCH(C429,iName,0)),0))</f>
        <v/>
      </c>
      <c r="G429" s="108">
        <f>IF(OR(B429="",C429=""),"",N(D429)*N(F429))</f>
        <v/>
      </c>
    </row>
    <row r="430">
      <c r="B430" s="106" t="n"/>
      <c r="C430" s="106" t="n"/>
      <c r="D430" s="117" t="n"/>
      <c r="E430" s="118">
        <f>IF(C430="","",IFERROR(INDEX(iUnit,MATCH(C430,iName,0)),"?"))</f>
        <v/>
      </c>
      <c r="F430" s="110">
        <f>IF(C430="","",IFERROR(INDEX(iEff,MATCH(C430,iName,0)),0))</f>
        <v/>
      </c>
      <c r="G430" s="108">
        <f>IF(OR(B430="",C430=""),"",N(D430)*N(F430))</f>
        <v/>
      </c>
    </row>
    <row r="431">
      <c r="B431" s="106" t="n"/>
      <c r="C431" s="106" t="n"/>
      <c r="D431" s="117" t="n"/>
      <c r="E431" s="118">
        <f>IF(C431="","",IFERROR(INDEX(iUnit,MATCH(C431,iName,0)),"?"))</f>
        <v/>
      </c>
      <c r="F431" s="110">
        <f>IF(C431="","",IFERROR(INDEX(iEff,MATCH(C431,iName,0)),0))</f>
        <v/>
      </c>
      <c r="G431" s="108">
        <f>IF(OR(B431="",C431=""),"",N(D431)*N(F431))</f>
        <v/>
      </c>
    </row>
    <row r="432">
      <c r="B432" s="106" t="n"/>
      <c r="C432" s="106" t="n"/>
      <c r="D432" s="117" t="n"/>
      <c r="E432" s="118">
        <f>IF(C432="","",IFERROR(INDEX(iUnit,MATCH(C432,iName,0)),"?"))</f>
        <v/>
      </c>
      <c r="F432" s="110">
        <f>IF(C432="","",IFERROR(INDEX(iEff,MATCH(C432,iName,0)),0))</f>
        <v/>
      </c>
      <c r="G432" s="108">
        <f>IF(OR(B432="",C432=""),"",N(D432)*N(F432))</f>
        <v/>
      </c>
    </row>
    <row r="433">
      <c r="B433" s="106" t="n"/>
      <c r="C433" s="106" t="n"/>
      <c r="D433" s="117" t="n"/>
      <c r="E433" s="118">
        <f>IF(C433="","",IFERROR(INDEX(iUnit,MATCH(C433,iName,0)),"?"))</f>
        <v/>
      </c>
      <c r="F433" s="110">
        <f>IF(C433="","",IFERROR(INDEX(iEff,MATCH(C433,iName,0)),0))</f>
        <v/>
      </c>
      <c r="G433" s="108">
        <f>IF(OR(B433="",C433=""),"",N(D433)*N(F433))</f>
        <v/>
      </c>
    </row>
    <row r="434">
      <c r="B434" s="106" t="n"/>
      <c r="C434" s="106" t="n"/>
      <c r="D434" s="117" t="n"/>
      <c r="E434" s="118">
        <f>IF(C434="","",IFERROR(INDEX(iUnit,MATCH(C434,iName,0)),"?"))</f>
        <v/>
      </c>
      <c r="F434" s="110">
        <f>IF(C434="","",IFERROR(INDEX(iEff,MATCH(C434,iName,0)),0))</f>
        <v/>
      </c>
      <c r="G434" s="108">
        <f>IF(OR(B434="",C434=""),"",N(D434)*N(F434))</f>
        <v/>
      </c>
    </row>
    <row r="435">
      <c r="B435" s="106" t="n"/>
      <c r="C435" s="106" t="n"/>
      <c r="D435" s="117" t="n"/>
      <c r="E435" s="118">
        <f>IF(C435="","",IFERROR(INDEX(iUnit,MATCH(C435,iName,0)),"?"))</f>
        <v/>
      </c>
      <c r="F435" s="110">
        <f>IF(C435="","",IFERROR(INDEX(iEff,MATCH(C435,iName,0)),0))</f>
        <v/>
      </c>
      <c r="G435" s="108">
        <f>IF(OR(B435="",C435=""),"",N(D435)*N(F435))</f>
        <v/>
      </c>
    </row>
    <row r="436">
      <c r="B436" s="106" t="n"/>
      <c r="C436" s="106" t="n"/>
      <c r="D436" s="117" t="n"/>
      <c r="E436" s="118">
        <f>IF(C436="","",IFERROR(INDEX(iUnit,MATCH(C436,iName,0)),"?"))</f>
        <v/>
      </c>
      <c r="F436" s="110">
        <f>IF(C436="","",IFERROR(INDEX(iEff,MATCH(C436,iName,0)),0))</f>
        <v/>
      </c>
      <c r="G436" s="108">
        <f>IF(OR(B436="",C436=""),"",N(D436)*N(F436))</f>
        <v/>
      </c>
    </row>
    <row r="437">
      <c r="B437" s="106" t="n"/>
      <c r="C437" s="106" t="n"/>
      <c r="D437" s="117" t="n"/>
      <c r="E437" s="118">
        <f>IF(C437="","",IFERROR(INDEX(iUnit,MATCH(C437,iName,0)),"?"))</f>
        <v/>
      </c>
      <c r="F437" s="110">
        <f>IF(C437="","",IFERROR(INDEX(iEff,MATCH(C437,iName,0)),0))</f>
        <v/>
      </c>
      <c r="G437" s="108">
        <f>IF(OR(B437="",C437=""),"",N(D437)*N(F437))</f>
        <v/>
      </c>
    </row>
    <row r="438">
      <c r="B438" s="106" t="n"/>
      <c r="C438" s="106" t="n"/>
      <c r="D438" s="117" t="n"/>
      <c r="E438" s="118">
        <f>IF(C438="","",IFERROR(INDEX(iUnit,MATCH(C438,iName,0)),"?"))</f>
        <v/>
      </c>
      <c r="F438" s="110">
        <f>IF(C438="","",IFERROR(INDEX(iEff,MATCH(C438,iName,0)),0))</f>
        <v/>
      </c>
      <c r="G438" s="108">
        <f>IF(OR(B438="",C438=""),"",N(D438)*N(F438))</f>
        <v/>
      </c>
    </row>
    <row r="439">
      <c r="B439" s="106" t="n"/>
      <c r="C439" s="106" t="n"/>
      <c r="D439" s="117" t="n"/>
      <c r="E439" s="118">
        <f>IF(C439="","",IFERROR(INDEX(iUnit,MATCH(C439,iName,0)),"?"))</f>
        <v/>
      </c>
      <c r="F439" s="110">
        <f>IF(C439="","",IFERROR(INDEX(iEff,MATCH(C439,iName,0)),0))</f>
        <v/>
      </c>
      <c r="G439" s="108">
        <f>IF(OR(B439="",C439=""),"",N(D439)*N(F439))</f>
        <v/>
      </c>
    </row>
    <row r="440">
      <c r="B440" s="106" t="n"/>
      <c r="C440" s="106" t="n"/>
      <c r="D440" s="117" t="n"/>
      <c r="E440" s="118">
        <f>IF(C440="","",IFERROR(INDEX(iUnit,MATCH(C440,iName,0)),"?"))</f>
        <v/>
      </c>
      <c r="F440" s="110">
        <f>IF(C440="","",IFERROR(INDEX(iEff,MATCH(C440,iName,0)),0))</f>
        <v/>
      </c>
      <c r="G440" s="108">
        <f>IF(OR(B440="",C440=""),"",N(D440)*N(F440))</f>
        <v/>
      </c>
    </row>
    <row r="441">
      <c r="B441" s="106" t="n"/>
      <c r="C441" s="106" t="n"/>
      <c r="D441" s="117" t="n"/>
      <c r="E441" s="118">
        <f>IF(C441="","",IFERROR(INDEX(iUnit,MATCH(C441,iName,0)),"?"))</f>
        <v/>
      </c>
      <c r="F441" s="110">
        <f>IF(C441="","",IFERROR(INDEX(iEff,MATCH(C441,iName,0)),0))</f>
        <v/>
      </c>
      <c r="G441" s="108">
        <f>IF(OR(B441="",C441=""),"",N(D441)*N(F441))</f>
        <v/>
      </c>
    </row>
    <row r="442">
      <c r="B442" s="106" t="n"/>
      <c r="C442" s="106" t="n"/>
      <c r="D442" s="117" t="n"/>
      <c r="E442" s="118">
        <f>IF(C442="","",IFERROR(INDEX(iUnit,MATCH(C442,iName,0)),"?"))</f>
        <v/>
      </c>
      <c r="F442" s="110">
        <f>IF(C442="","",IFERROR(INDEX(iEff,MATCH(C442,iName,0)),0))</f>
        <v/>
      </c>
      <c r="G442" s="108">
        <f>IF(OR(B442="",C442=""),"",N(D442)*N(F442))</f>
        <v/>
      </c>
    </row>
    <row r="443">
      <c r="B443" s="106" t="n"/>
      <c r="C443" s="106" t="n"/>
      <c r="D443" s="117" t="n"/>
      <c r="E443" s="118">
        <f>IF(C443="","",IFERROR(INDEX(iUnit,MATCH(C443,iName,0)),"?"))</f>
        <v/>
      </c>
      <c r="F443" s="110">
        <f>IF(C443="","",IFERROR(INDEX(iEff,MATCH(C443,iName,0)),0))</f>
        <v/>
      </c>
      <c r="G443" s="108">
        <f>IF(OR(B443="",C443=""),"",N(D443)*N(F443))</f>
        <v/>
      </c>
    </row>
    <row r="444">
      <c r="B444" s="106" t="n"/>
      <c r="C444" s="106" t="n"/>
      <c r="D444" s="117" t="n"/>
      <c r="E444" s="118">
        <f>IF(C444="","",IFERROR(INDEX(iUnit,MATCH(C444,iName,0)),"?"))</f>
        <v/>
      </c>
      <c r="F444" s="110">
        <f>IF(C444="","",IFERROR(INDEX(iEff,MATCH(C444,iName,0)),0))</f>
        <v/>
      </c>
      <c r="G444" s="108">
        <f>IF(OR(B444="",C444=""),"",N(D444)*N(F444))</f>
        <v/>
      </c>
    </row>
    <row r="445">
      <c r="B445" s="106" t="n"/>
      <c r="C445" s="106" t="n"/>
      <c r="D445" s="117" t="n"/>
      <c r="E445" s="118">
        <f>IF(C445="","",IFERROR(INDEX(iUnit,MATCH(C445,iName,0)),"?"))</f>
        <v/>
      </c>
      <c r="F445" s="110">
        <f>IF(C445="","",IFERROR(INDEX(iEff,MATCH(C445,iName,0)),0))</f>
        <v/>
      </c>
      <c r="G445" s="108">
        <f>IF(OR(B445="",C445=""),"",N(D445)*N(F445))</f>
        <v/>
      </c>
    </row>
    <row r="446">
      <c r="B446" s="106" t="n"/>
      <c r="C446" s="106" t="n"/>
      <c r="D446" s="117" t="n"/>
      <c r="E446" s="118">
        <f>IF(C446="","",IFERROR(INDEX(iUnit,MATCH(C446,iName,0)),"?"))</f>
        <v/>
      </c>
      <c r="F446" s="110">
        <f>IF(C446="","",IFERROR(INDEX(iEff,MATCH(C446,iName,0)),0))</f>
        <v/>
      </c>
      <c r="G446" s="108">
        <f>IF(OR(B446="",C446=""),"",N(D446)*N(F446))</f>
        <v/>
      </c>
    </row>
    <row r="447">
      <c r="B447" s="106" t="n"/>
      <c r="C447" s="106" t="n"/>
      <c r="D447" s="117" t="n"/>
      <c r="E447" s="118">
        <f>IF(C447="","",IFERROR(INDEX(iUnit,MATCH(C447,iName,0)),"?"))</f>
        <v/>
      </c>
      <c r="F447" s="110">
        <f>IF(C447="","",IFERROR(INDEX(iEff,MATCH(C447,iName,0)),0))</f>
        <v/>
      </c>
      <c r="G447" s="108">
        <f>IF(OR(B447="",C447=""),"",N(D447)*N(F447))</f>
        <v/>
      </c>
    </row>
    <row r="448">
      <c r="B448" s="106" t="n"/>
      <c r="C448" s="106" t="n"/>
      <c r="D448" s="117" t="n"/>
      <c r="E448" s="118">
        <f>IF(C448="","",IFERROR(INDEX(iUnit,MATCH(C448,iName,0)),"?"))</f>
        <v/>
      </c>
      <c r="F448" s="110">
        <f>IF(C448="","",IFERROR(INDEX(iEff,MATCH(C448,iName,0)),0))</f>
        <v/>
      </c>
      <c r="G448" s="108">
        <f>IF(OR(B448="",C448=""),"",N(D448)*N(F448))</f>
        <v/>
      </c>
    </row>
    <row r="449">
      <c r="B449" s="106" t="n"/>
      <c r="C449" s="106" t="n"/>
      <c r="D449" s="117" t="n"/>
      <c r="E449" s="118">
        <f>IF(C449="","",IFERROR(INDEX(iUnit,MATCH(C449,iName,0)),"?"))</f>
        <v/>
      </c>
      <c r="F449" s="110">
        <f>IF(C449="","",IFERROR(INDEX(iEff,MATCH(C449,iName,0)),0))</f>
        <v/>
      </c>
      <c r="G449" s="108">
        <f>IF(OR(B449="",C449=""),"",N(D449)*N(F449))</f>
        <v/>
      </c>
    </row>
    <row r="450">
      <c r="B450" s="106" t="n"/>
      <c r="C450" s="106" t="n"/>
      <c r="D450" s="117" t="n"/>
      <c r="E450" s="118">
        <f>IF(C450="","",IFERROR(INDEX(iUnit,MATCH(C450,iName,0)),"?"))</f>
        <v/>
      </c>
      <c r="F450" s="110">
        <f>IF(C450="","",IFERROR(INDEX(iEff,MATCH(C450,iName,0)),0))</f>
        <v/>
      </c>
      <c r="G450" s="108">
        <f>IF(OR(B450="",C450=""),"",N(D450)*N(F450))</f>
        <v/>
      </c>
    </row>
    <row r="451">
      <c r="B451" s="106" t="n"/>
      <c r="C451" s="106" t="n"/>
      <c r="D451" s="117" t="n"/>
      <c r="E451" s="118">
        <f>IF(C451="","",IFERROR(INDEX(iUnit,MATCH(C451,iName,0)),"?"))</f>
        <v/>
      </c>
      <c r="F451" s="110">
        <f>IF(C451="","",IFERROR(INDEX(iEff,MATCH(C451,iName,0)),0))</f>
        <v/>
      </c>
      <c r="G451" s="108">
        <f>IF(OR(B451="",C451=""),"",N(D451)*N(F451))</f>
        <v/>
      </c>
    </row>
    <row r="452">
      <c r="B452" s="106" t="n"/>
      <c r="C452" s="106" t="n"/>
      <c r="D452" s="117" t="n"/>
      <c r="E452" s="118">
        <f>IF(C452="","",IFERROR(INDEX(iUnit,MATCH(C452,iName,0)),"?"))</f>
        <v/>
      </c>
      <c r="F452" s="110">
        <f>IF(C452="","",IFERROR(INDEX(iEff,MATCH(C452,iName,0)),0))</f>
        <v/>
      </c>
      <c r="G452" s="108">
        <f>IF(OR(B452="",C452=""),"",N(D452)*N(F452))</f>
        <v/>
      </c>
    </row>
    <row r="453">
      <c r="B453" s="106" t="n"/>
      <c r="C453" s="106" t="n"/>
      <c r="D453" s="117" t="n"/>
      <c r="E453" s="118">
        <f>IF(C453="","",IFERROR(INDEX(iUnit,MATCH(C453,iName,0)),"?"))</f>
        <v/>
      </c>
      <c r="F453" s="110">
        <f>IF(C453="","",IFERROR(INDEX(iEff,MATCH(C453,iName,0)),0))</f>
        <v/>
      </c>
      <c r="G453" s="108">
        <f>IF(OR(B453="",C453=""),"",N(D453)*N(F453))</f>
        <v/>
      </c>
    </row>
    <row r="454">
      <c r="B454" s="106" t="n"/>
      <c r="C454" s="106" t="n"/>
      <c r="D454" s="117" t="n"/>
      <c r="E454" s="118">
        <f>IF(C454="","",IFERROR(INDEX(iUnit,MATCH(C454,iName,0)),"?"))</f>
        <v/>
      </c>
      <c r="F454" s="110">
        <f>IF(C454="","",IFERROR(INDEX(iEff,MATCH(C454,iName,0)),0))</f>
        <v/>
      </c>
      <c r="G454" s="108">
        <f>IF(OR(B454="",C454=""),"",N(D454)*N(F454))</f>
        <v/>
      </c>
    </row>
    <row r="455">
      <c r="B455" s="106" t="n"/>
      <c r="C455" s="106" t="n"/>
      <c r="D455" s="117" t="n"/>
      <c r="E455" s="118">
        <f>IF(C455="","",IFERROR(INDEX(iUnit,MATCH(C455,iName,0)),"?"))</f>
        <v/>
      </c>
      <c r="F455" s="110">
        <f>IF(C455="","",IFERROR(INDEX(iEff,MATCH(C455,iName,0)),0))</f>
        <v/>
      </c>
      <c r="G455" s="108">
        <f>IF(OR(B455="",C455=""),"",N(D455)*N(F455))</f>
        <v/>
      </c>
    </row>
    <row r="456">
      <c r="B456" s="106" t="n"/>
      <c r="C456" s="106" t="n"/>
      <c r="D456" s="117" t="n"/>
      <c r="E456" s="118">
        <f>IF(C456="","",IFERROR(INDEX(iUnit,MATCH(C456,iName,0)),"?"))</f>
        <v/>
      </c>
      <c r="F456" s="110">
        <f>IF(C456="","",IFERROR(INDEX(iEff,MATCH(C456,iName,0)),0))</f>
        <v/>
      </c>
      <c r="G456" s="108">
        <f>IF(OR(B456="",C456=""),"",N(D456)*N(F456))</f>
        <v/>
      </c>
    </row>
    <row r="457">
      <c r="B457" s="106" t="n"/>
      <c r="C457" s="106" t="n"/>
      <c r="D457" s="117" t="n"/>
      <c r="E457" s="118">
        <f>IF(C457="","",IFERROR(INDEX(iUnit,MATCH(C457,iName,0)),"?"))</f>
        <v/>
      </c>
      <c r="F457" s="110">
        <f>IF(C457="","",IFERROR(INDEX(iEff,MATCH(C457,iName,0)),0))</f>
        <v/>
      </c>
      <c r="G457" s="108">
        <f>IF(OR(B457="",C457=""),"",N(D457)*N(F457))</f>
        <v/>
      </c>
    </row>
    <row r="458">
      <c r="B458" s="106" t="n"/>
      <c r="C458" s="106" t="n"/>
      <c r="D458" s="117" t="n"/>
      <c r="E458" s="118">
        <f>IF(C458="","",IFERROR(INDEX(iUnit,MATCH(C458,iName,0)),"?"))</f>
        <v/>
      </c>
      <c r="F458" s="110">
        <f>IF(C458="","",IFERROR(INDEX(iEff,MATCH(C458,iName,0)),0))</f>
        <v/>
      </c>
      <c r="G458" s="108">
        <f>IF(OR(B458="",C458=""),"",N(D458)*N(F458))</f>
        <v/>
      </c>
    </row>
    <row r="459">
      <c r="B459" s="106" t="n"/>
      <c r="C459" s="106" t="n"/>
      <c r="D459" s="117" t="n"/>
      <c r="E459" s="118">
        <f>IF(C459="","",IFERROR(INDEX(iUnit,MATCH(C459,iName,0)),"?"))</f>
        <v/>
      </c>
      <c r="F459" s="110">
        <f>IF(C459="","",IFERROR(INDEX(iEff,MATCH(C459,iName,0)),0))</f>
        <v/>
      </c>
      <c r="G459" s="108">
        <f>IF(OR(B459="",C459=""),"",N(D459)*N(F459))</f>
        <v/>
      </c>
    </row>
    <row r="460">
      <c r="B460" s="106" t="n"/>
      <c r="C460" s="106" t="n"/>
      <c r="D460" s="117" t="n"/>
      <c r="E460" s="118">
        <f>IF(C460="","",IFERROR(INDEX(iUnit,MATCH(C460,iName,0)),"?"))</f>
        <v/>
      </c>
      <c r="F460" s="110">
        <f>IF(C460="","",IFERROR(INDEX(iEff,MATCH(C460,iName,0)),0))</f>
        <v/>
      </c>
      <c r="G460" s="108">
        <f>IF(OR(B460="",C460=""),"",N(D460)*N(F460))</f>
        <v/>
      </c>
    </row>
    <row r="461">
      <c r="B461" s="106" t="n"/>
      <c r="C461" s="106" t="n"/>
      <c r="D461" s="117" t="n"/>
      <c r="E461" s="118">
        <f>IF(C461="","",IFERROR(INDEX(iUnit,MATCH(C461,iName,0)),"?"))</f>
        <v/>
      </c>
      <c r="F461" s="110">
        <f>IF(C461="","",IFERROR(INDEX(iEff,MATCH(C461,iName,0)),0))</f>
        <v/>
      </c>
      <c r="G461" s="108">
        <f>IF(OR(B461="",C461=""),"",N(D461)*N(F461))</f>
        <v/>
      </c>
    </row>
    <row r="462">
      <c r="B462" s="106" t="n"/>
      <c r="C462" s="106" t="n"/>
      <c r="D462" s="117" t="n"/>
      <c r="E462" s="118">
        <f>IF(C462="","",IFERROR(INDEX(iUnit,MATCH(C462,iName,0)),"?"))</f>
        <v/>
      </c>
      <c r="F462" s="110">
        <f>IF(C462="","",IFERROR(INDEX(iEff,MATCH(C462,iName,0)),0))</f>
        <v/>
      </c>
      <c r="G462" s="108">
        <f>IF(OR(B462="",C462=""),"",N(D462)*N(F462))</f>
        <v/>
      </c>
    </row>
    <row r="463">
      <c r="B463" s="106" t="n"/>
      <c r="C463" s="106" t="n"/>
      <c r="D463" s="117" t="n"/>
      <c r="E463" s="118">
        <f>IF(C463="","",IFERROR(INDEX(iUnit,MATCH(C463,iName,0)),"?"))</f>
        <v/>
      </c>
      <c r="F463" s="110">
        <f>IF(C463="","",IFERROR(INDEX(iEff,MATCH(C463,iName,0)),0))</f>
        <v/>
      </c>
      <c r="G463" s="108">
        <f>IF(OR(B463="",C463=""),"",N(D463)*N(F463))</f>
        <v/>
      </c>
    </row>
    <row r="464">
      <c r="B464" s="106" t="n"/>
      <c r="C464" s="106" t="n"/>
      <c r="D464" s="117" t="n"/>
      <c r="E464" s="118">
        <f>IF(C464="","",IFERROR(INDEX(iUnit,MATCH(C464,iName,0)),"?"))</f>
        <v/>
      </c>
      <c r="F464" s="110">
        <f>IF(C464="","",IFERROR(INDEX(iEff,MATCH(C464,iName,0)),0))</f>
        <v/>
      </c>
      <c r="G464" s="108">
        <f>IF(OR(B464="",C464=""),"",N(D464)*N(F464))</f>
        <v/>
      </c>
    </row>
    <row r="465">
      <c r="B465" s="106" t="n"/>
      <c r="C465" s="106" t="n"/>
      <c r="D465" s="117" t="n"/>
      <c r="E465" s="118">
        <f>IF(C465="","",IFERROR(INDEX(iUnit,MATCH(C465,iName,0)),"?"))</f>
        <v/>
      </c>
      <c r="F465" s="110">
        <f>IF(C465="","",IFERROR(INDEX(iEff,MATCH(C465,iName,0)),0))</f>
        <v/>
      </c>
      <c r="G465" s="108">
        <f>IF(OR(B465="",C465=""),"",N(D465)*N(F465))</f>
        <v/>
      </c>
    </row>
    <row r="466">
      <c r="B466" s="106" t="n"/>
      <c r="C466" s="106" t="n"/>
      <c r="D466" s="117" t="n"/>
      <c r="E466" s="118">
        <f>IF(C466="","",IFERROR(INDEX(iUnit,MATCH(C466,iName,0)),"?"))</f>
        <v/>
      </c>
      <c r="F466" s="110">
        <f>IF(C466="","",IFERROR(INDEX(iEff,MATCH(C466,iName,0)),0))</f>
        <v/>
      </c>
      <c r="G466" s="108">
        <f>IF(OR(B466="",C466=""),"",N(D466)*N(F466))</f>
        <v/>
      </c>
    </row>
    <row r="467">
      <c r="B467" s="106" t="n"/>
      <c r="C467" s="106" t="n"/>
      <c r="D467" s="117" t="n"/>
      <c r="E467" s="118">
        <f>IF(C467="","",IFERROR(INDEX(iUnit,MATCH(C467,iName,0)),"?"))</f>
        <v/>
      </c>
      <c r="F467" s="110">
        <f>IF(C467="","",IFERROR(INDEX(iEff,MATCH(C467,iName,0)),0))</f>
        <v/>
      </c>
      <c r="G467" s="108">
        <f>IF(OR(B467="",C467=""),"",N(D467)*N(F467))</f>
        <v/>
      </c>
    </row>
    <row r="468">
      <c r="B468" s="106" t="n"/>
      <c r="C468" s="106" t="n"/>
      <c r="D468" s="117" t="n"/>
      <c r="E468" s="118">
        <f>IF(C468="","",IFERROR(INDEX(iUnit,MATCH(C468,iName,0)),"?"))</f>
        <v/>
      </c>
      <c r="F468" s="110">
        <f>IF(C468="","",IFERROR(INDEX(iEff,MATCH(C468,iName,0)),0))</f>
        <v/>
      </c>
      <c r="G468" s="108">
        <f>IF(OR(B468="",C468=""),"",N(D468)*N(F468))</f>
        <v/>
      </c>
    </row>
    <row r="469">
      <c r="B469" s="106" t="n"/>
      <c r="C469" s="106" t="n"/>
      <c r="D469" s="117" t="n"/>
      <c r="E469" s="118">
        <f>IF(C469="","",IFERROR(INDEX(iUnit,MATCH(C469,iName,0)),"?"))</f>
        <v/>
      </c>
      <c r="F469" s="110">
        <f>IF(C469="","",IFERROR(INDEX(iEff,MATCH(C469,iName,0)),0))</f>
        <v/>
      </c>
      <c r="G469" s="108">
        <f>IF(OR(B469="",C469=""),"",N(D469)*N(F469))</f>
        <v/>
      </c>
    </row>
    <row r="470">
      <c r="B470" s="106" t="n"/>
      <c r="C470" s="106" t="n"/>
      <c r="D470" s="117" t="n"/>
      <c r="E470" s="118">
        <f>IF(C470="","",IFERROR(INDEX(iUnit,MATCH(C470,iName,0)),"?"))</f>
        <v/>
      </c>
      <c r="F470" s="110">
        <f>IF(C470="","",IFERROR(INDEX(iEff,MATCH(C470,iName,0)),0))</f>
        <v/>
      </c>
      <c r="G470" s="108">
        <f>IF(OR(B470="",C470=""),"",N(D470)*N(F470))</f>
        <v/>
      </c>
    </row>
    <row r="471">
      <c r="B471" s="106" t="n"/>
      <c r="C471" s="106" t="n"/>
      <c r="D471" s="117" t="n"/>
      <c r="E471" s="118">
        <f>IF(C471="","",IFERROR(INDEX(iUnit,MATCH(C471,iName,0)),"?"))</f>
        <v/>
      </c>
      <c r="F471" s="110">
        <f>IF(C471="","",IFERROR(INDEX(iEff,MATCH(C471,iName,0)),0))</f>
        <v/>
      </c>
      <c r="G471" s="108">
        <f>IF(OR(B471="",C471=""),"",N(D471)*N(F471))</f>
        <v/>
      </c>
    </row>
    <row r="472">
      <c r="B472" s="106" t="n"/>
      <c r="C472" s="106" t="n"/>
      <c r="D472" s="117" t="n"/>
      <c r="E472" s="118">
        <f>IF(C472="","",IFERROR(INDEX(iUnit,MATCH(C472,iName,0)),"?"))</f>
        <v/>
      </c>
      <c r="F472" s="110">
        <f>IF(C472="","",IFERROR(INDEX(iEff,MATCH(C472,iName,0)),0))</f>
        <v/>
      </c>
      <c r="G472" s="108">
        <f>IF(OR(B472="",C472=""),"",N(D472)*N(F472))</f>
        <v/>
      </c>
    </row>
    <row r="473">
      <c r="B473" s="106" t="n"/>
      <c r="C473" s="106" t="n"/>
      <c r="D473" s="117" t="n"/>
      <c r="E473" s="118">
        <f>IF(C473="","",IFERROR(INDEX(iUnit,MATCH(C473,iName,0)),"?"))</f>
        <v/>
      </c>
      <c r="F473" s="110">
        <f>IF(C473="","",IFERROR(INDEX(iEff,MATCH(C473,iName,0)),0))</f>
        <v/>
      </c>
      <c r="G473" s="108">
        <f>IF(OR(B473="",C473=""),"",N(D473)*N(F473))</f>
        <v/>
      </c>
    </row>
    <row r="474">
      <c r="B474" s="106" t="n"/>
      <c r="C474" s="106" t="n"/>
      <c r="D474" s="117" t="n"/>
      <c r="E474" s="118">
        <f>IF(C474="","",IFERROR(INDEX(iUnit,MATCH(C474,iName,0)),"?"))</f>
        <v/>
      </c>
      <c r="F474" s="110">
        <f>IF(C474="","",IFERROR(INDEX(iEff,MATCH(C474,iName,0)),0))</f>
        <v/>
      </c>
      <c r="G474" s="108">
        <f>IF(OR(B474="",C474=""),"",N(D474)*N(F474))</f>
        <v/>
      </c>
    </row>
    <row r="475">
      <c r="B475" s="106" t="n"/>
      <c r="C475" s="106" t="n"/>
      <c r="D475" s="117" t="n"/>
      <c r="E475" s="118">
        <f>IF(C475="","",IFERROR(INDEX(iUnit,MATCH(C475,iName,0)),"?"))</f>
        <v/>
      </c>
      <c r="F475" s="110">
        <f>IF(C475="","",IFERROR(INDEX(iEff,MATCH(C475,iName,0)),0))</f>
        <v/>
      </c>
      <c r="G475" s="108">
        <f>IF(OR(B475="",C475=""),"",N(D475)*N(F475))</f>
        <v/>
      </c>
    </row>
    <row r="476">
      <c r="B476" s="106" t="n"/>
      <c r="C476" s="106" t="n"/>
      <c r="D476" s="117" t="n"/>
      <c r="E476" s="118">
        <f>IF(C476="","",IFERROR(INDEX(iUnit,MATCH(C476,iName,0)),"?"))</f>
        <v/>
      </c>
      <c r="F476" s="110">
        <f>IF(C476="","",IFERROR(INDEX(iEff,MATCH(C476,iName,0)),0))</f>
        <v/>
      </c>
      <c r="G476" s="108">
        <f>IF(OR(B476="",C476=""),"",N(D476)*N(F476))</f>
        <v/>
      </c>
    </row>
    <row r="477">
      <c r="B477" s="106" t="n"/>
      <c r="C477" s="106" t="n"/>
      <c r="D477" s="117" t="n"/>
      <c r="E477" s="118">
        <f>IF(C477="","",IFERROR(INDEX(iUnit,MATCH(C477,iName,0)),"?"))</f>
        <v/>
      </c>
      <c r="F477" s="110">
        <f>IF(C477="","",IFERROR(INDEX(iEff,MATCH(C477,iName,0)),0))</f>
        <v/>
      </c>
      <c r="G477" s="108">
        <f>IF(OR(B477="",C477=""),"",N(D477)*N(F477))</f>
        <v/>
      </c>
    </row>
    <row r="478">
      <c r="B478" s="106" t="n"/>
      <c r="C478" s="106" t="n"/>
      <c r="D478" s="117" t="n"/>
      <c r="E478" s="118">
        <f>IF(C478="","",IFERROR(INDEX(iUnit,MATCH(C478,iName,0)),"?"))</f>
        <v/>
      </c>
      <c r="F478" s="110">
        <f>IF(C478="","",IFERROR(INDEX(iEff,MATCH(C478,iName,0)),0))</f>
        <v/>
      </c>
      <c r="G478" s="108">
        <f>IF(OR(B478="",C478=""),"",N(D478)*N(F478))</f>
        <v/>
      </c>
    </row>
    <row r="479">
      <c r="B479" s="106" t="n"/>
      <c r="C479" s="106" t="n"/>
      <c r="D479" s="117" t="n"/>
      <c r="E479" s="118">
        <f>IF(C479="","",IFERROR(INDEX(iUnit,MATCH(C479,iName,0)),"?"))</f>
        <v/>
      </c>
      <c r="F479" s="110">
        <f>IF(C479="","",IFERROR(INDEX(iEff,MATCH(C479,iName,0)),0))</f>
        <v/>
      </c>
      <c r="G479" s="108">
        <f>IF(OR(B479="",C479=""),"",N(D479)*N(F479))</f>
        <v/>
      </c>
    </row>
    <row r="480">
      <c r="B480" s="106" t="n"/>
      <c r="C480" s="106" t="n"/>
      <c r="D480" s="117" t="n"/>
      <c r="E480" s="118">
        <f>IF(C480="","",IFERROR(INDEX(iUnit,MATCH(C480,iName,0)),"?"))</f>
        <v/>
      </c>
      <c r="F480" s="110">
        <f>IF(C480="","",IFERROR(INDEX(iEff,MATCH(C480,iName,0)),0))</f>
        <v/>
      </c>
      <c r="G480" s="108">
        <f>IF(OR(B480="",C480=""),"",N(D480)*N(F480))</f>
        <v/>
      </c>
    </row>
    <row r="481">
      <c r="B481" s="106" t="n"/>
      <c r="C481" s="106" t="n"/>
      <c r="D481" s="117" t="n"/>
      <c r="E481" s="118">
        <f>IF(C481="","",IFERROR(INDEX(iUnit,MATCH(C481,iName,0)),"?"))</f>
        <v/>
      </c>
      <c r="F481" s="110">
        <f>IF(C481="","",IFERROR(INDEX(iEff,MATCH(C481,iName,0)),0))</f>
        <v/>
      </c>
      <c r="G481" s="108">
        <f>IF(OR(B481="",C481=""),"",N(D481)*N(F481))</f>
        <v/>
      </c>
    </row>
    <row r="482">
      <c r="B482" s="106" t="n"/>
      <c r="C482" s="106" t="n"/>
      <c r="D482" s="117" t="n"/>
      <c r="E482" s="118">
        <f>IF(C482="","",IFERROR(INDEX(iUnit,MATCH(C482,iName,0)),"?"))</f>
        <v/>
      </c>
      <c r="F482" s="110">
        <f>IF(C482="","",IFERROR(INDEX(iEff,MATCH(C482,iName,0)),0))</f>
        <v/>
      </c>
      <c r="G482" s="108">
        <f>IF(OR(B482="",C482=""),"",N(D482)*N(F482))</f>
        <v/>
      </c>
    </row>
    <row r="483">
      <c r="B483" s="106" t="n"/>
      <c r="C483" s="106" t="n"/>
      <c r="D483" s="117" t="n"/>
      <c r="E483" s="118">
        <f>IF(C483="","",IFERROR(INDEX(iUnit,MATCH(C483,iName,0)),"?"))</f>
        <v/>
      </c>
      <c r="F483" s="110">
        <f>IF(C483="","",IFERROR(INDEX(iEff,MATCH(C483,iName,0)),0))</f>
        <v/>
      </c>
      <c r="G483" s="108">
        <f>IF(OR(B483="",C483=""),"",N(D483)*N(F483))</f>
        <v/>
      </c>
    </row>
    <row r="484">
      <c r="B484" s="106" t="n"/>
      <c r="C484" s="106" t="n"/>
      <c r="D484" s="117" t="n"/>
      <c r="E484" s="118">
        <f>IF(C484="","",IFERROR(INDEX(iUnit,MATCH(C484,iName,0)),"?"))</f>
        <v/>
      </c>
      <c r="F484" s="110">
        <f>IF(C484="","",IFERROR(INDEX(iEff,MATCH(C484,iName,0)),0))</f>
        <v/>
      </c>
      <c r="G484" s="108">
        <f>IF(OR(B484="",C484=""),"",N(D484)*N(F484))</f>
        <v/>
      </c>
    </row>
    <row r="485">
      <c r="B485" s="106" t="n"/>
      <c r="C485" s="106" t="n"/>
      <c r="D485" s="117" t="n"/>
      <c r="E485" s="118">
        <f>IF(C485="","",IFERROR(INDEX(iUnit,MATCH(C485,iName,0)),"?"))</f>
        <v/>
      </c>
      <c r="F485" s="110">
        <f>IF(C485="","",IFERROR(INDEX(iEff,MATCH(C485,iName,0)),0))</f>
        <v/>
      </c>
      <c r="G485" s="108">
        <f>IF(OR(B485="",C485=""),"",N(D485)*N(F485))</f>
        <v/>
      </c>
    </row>
    <row r="486">
      <c r="B486" s="106" t="n"/>
      <c r="C486" s="106" t="n"/>
      <c r="D486" s="117" t="n"/>
      <c r="E486" s="118">
        <f>IF(C486="","",IFERROR(INDEX(iUnit,MATCH(C486,iName,0)),"?"))</f>
        <v/>
      </c>
      <c r="F486" s="110">
        <f>IF(C486="","",IFERROR(INDEX(iEff,MATCH(C486,iName,0)),0))</f>
        <v/>
      </c>
      <c r="G486" s="108">
        <f>IF(OR(B486="",C486=""),"",N(D486)*N(F486))</f>
        <v/>
      </c>
    </row>
    <row r="487">
      <c r="B487" s="106" t="n"/>
      <c r="C487" s="106" t="n"/>
      <c r="D487" s="117" t="n"/>
      <c r="E487" s="118">
        <f>IF(C487="","",IFERROR(INDEX(iUnit,MATCH(C487,iName,0)),"?"))</f>
        <v/>
      </c>
      <c r="F487" s="110">
        <f>IF(C487="","",IFERROR(INDEX(iEff,MATCH(C487,iName,0)),0))</f>
        <v/>
      </c>
      <c r="G487" s="108">
        <f>IF(OR(B487="",C487=""),"",N(D487)*N(F487))</f>
        <v/>
      </c>
    </row>
    <row r="488">
      <c r="B488" s="106" t="n"/>
      <c r="C488" s="106" t="n"/>
      <c r="D488" s="117" t="n"/>
      <c r="E488" s="118">
        <f>IF(C488="","",IFERROR(INDEX(iUnit,MATCH(C488,iName,0)),"?"))</f>
        <v/>
      </c>
      <c r="F488" s="110">
        <f>IF(C488="","",IFERROR(INDEX(iEff,MATCH(C488,iName,0)),0))</f>
        <v/>
      </c>
      <c r="G488" s="108">
        <f>IF(OR(B488="",C488=""),"",N(D488)*N(F488))</f>
        <v/>
      </c>
    </row>
    <row r="489">
      <c r="B489" s="106" t="n"/>
      <c r="C489" s="106" t="n"/>
      <c r="D489" s="117" t="n"/>
      <c r="E489" s="118">
        <f>IF(C489="","",IFERROR(INDEX(iUnit,MATCH(C489,iName,0)),"?"))</f>
        <v/>
      </c>
      <c r="F489" s="110">
        <f>IF(C489="","",IFERROR(INDEX(iEff,MATCH(C489,iName,0)),0))</f>
        <v/>
      </c>
      <c r="G489" s="108">
        <f>IF(OR(B489="",C489=""),"",N(D489)*N(F489))</f>
        <v/>
      </c>
    </row>
    <row r="490">
      <c r="B490" s="106" t="n"/>
      <c r="C490" s="106" t="n"/>
      <c r="D490" s="117" t="n"/>
      <c r="E490" s="118">
        <f>IF(C490="","",IFERROR(INDEX(iUnit,MATCH(C490,iName,0)),"?"))</f>
        <v/>
      </c>
      <c r="F490" s="110">
        <f>IF(C490="","",IFERROR(INDEX(iEff,MATCH(C490,iName,0)),0))</f>
        <v/>
      </c>
      <c r="G490" s="108">
        <f>IF(OR(B490="",C490=""),"",N(D490)*N(F490))</f>
        <v/>
      </c>
    </row>
    <row r="491">
      <c r="B491" s="106" t="n"/>
      <c r="C491" s="106" t="n"/>
      <c r="D491" s="117" t="n"/>
      <c r="E491" s="118">
        <f>IF(C491="","",IFERROR(INDEX(iUnit,MATCH(C491,iName,0)),"?"))</f>
        <v/>
      </c>
      <c r="F491" s="110">
        <f>IF(C491="","",IFERROR(INDEX(iEff,MATCH(C491,iName,0)),0))</f>
        <v/>
      </c>
      <c r="G491" s="108">
        <f>IF(OR(B491="",C491=""),"",N(D491)*N(F491))</f>
        <v/>
      </c>
    </row>
    <row r="492">
      <c r="B492" s="106" t="n"/>
      <c r="C492" s="106" t="n"/>
      <c r="D492" s="117" t="n"/>
      <c r="E492" s="118">
        <f>IF(C492="","",IFERROR(INDEX(iUnit,MATCH(C492,iName,0)),"?"))</f>
        <v/>
      </c>
      <c r="F492" s="110">
        <f>IF(C492="","",IFERROR(INDEX(iEff,MATCH(C492,iName,0)),0))</f>
        <v/>
      </c>
      <c r="G492" s="108">
        <f>IF(OR(B492="",C492=""),"",N(D492)*N(F492))</f>
        <v/>
      </c>
    </row>
    <row r="493">
      <c r="B493" s="106" t="n"/>
      <c r="C493" s="106" t="n"/>
      <c r="D493" s="117" t="n"/>
      <c r="E493" s="118">
        <f>IF(C493="","",IFERROR(INDEX(iUnit,MATCH(C493,iName,0)),"?"))</f>
        <v/>
      </c>
      <c r="F493" s="110">
        <f>IF(C493="","",IFERROR(INDEX(iEff,MATCH(C493,iName,0)),0))</f>
        <v/>
      </c>
      <c r="G493" s="108">
        <f>IF(OR(B493="",C493=""),"",N(D493)*N(F493))</f>
        <v/>
      </c>
    </row>
    <row r="494">
      <c r="B494" s="106" t="n"/>
      <c r="C494" s="106" t="n"/>
      <c r="D494" s="117" t="n"/>
      <c r="E494" s="118">
        <f>IF(C494="","",IFERROR(INDEX(iUnit,MATCH(C494,iName,0)),"?"))</f>
        <v/>
      </c>
      <c r="F494" s="110">
        <f>IF(C494="","",IFERROR(INDEX(iEff,MATCH(C494,iName,0)),0))</f>
        <v/>
      </c>
      <c r="G494" s="108">
        <f>IF(OR(B494="",C494=""),"",N(D494)*N(F494))</f>
        <v/>
      </c>
    </row>
    <row r="495">
      <c r="B495" s="106" t="n"/>
      <c r="C495" s="106" t="n"/>
      <c r="D495" s="117" t="n"/>
      <c r="E495" s="118">
        <f>IF(C495="","",IFERROR(INDEX(iUnit,MATCH(C495,iName,0)),"?"))</f>
        <v/>
      </c>
      <c r="F495" s="110">
        <f>IF(C495="","",IFERROR(INDEX(iEff,MATCH(C495,iName,0)),0))</f>
        <v/>
      </c>
      <c r="G495" s="108">
        <f>IF(OR(B495="",C495=""),"",N(D495)*N(F495))</f>
        <v/>
      </c>
    </row>
    <row r="496">
      <c r="B496" s="106" t="n"/>
      <c r="C496" s="106" t="n"/>
      <c r="D496" s="117" t="n"/>
      <c r="E496" s="118">
        <f>IF(C496="","",IFERROR(INDEX(iUnit,MATCH(C496,iName,0)),"?"))</f>
        <v/>
      </c>
      <c r="F496" s="110">
        <f>IF(C496="","",IFERROR(INDEX(iEff,MATCH(C496,iName,0)),0))</f>
        <v/>
      </c>
      <c r="G496" s="108">
        <f>IF(OR(B496="",C496=""),"",N(D496)*N(F496))</f>
        <v/>
      </c>
    </row>
    <row r="497">
      <c r="B497" s="106" t="n"/>
      <c r="C497" s="106" t="n"/>
      <c r="D497" s="117" t="n"/>
      <c r="E497" s="118">
        <f>IF(C497="","",IFERROR(INDEX(iUnit,MATCH(C497,iName,0)),"?"))</f>
        <v/>
      </c>
      <c r="F497" s="110">
        <f>IF(C497="","",IFERROR(INDEX(iEff,MATCH(C497,iName,0)),0))</f>
        <v/>
      </c>
      <c r="G497" s="108">
        <f>IF(OR(B497="",C497=""),"",N(D497)*N(F497))</f>
        <v/>
      </c>
    </row>
    <row r="498">
      <c r="B498" s="106" t="n"/>
      <c r="C498" s="106" t="n"/>
      <c r="D498" s="117" t="n"/>
      <c r="E498" s="118">
        <f>IF(C498="","",IFERROR(INDEX(iUnit,MATCH(C498,iName,0)),"?"))</f>
        <v/>
      </c>
      <c r="F498" s="110">
        <f>IF(C498="","",IFERROR(INDEX(iEff,MATCH(C498,iName,0)),0))</f>
        <v/>
      </c>
      <c r="G498" s="108">
        <f>IF(OR(B498="",C498=""),"",N(D498)*N(F498))</f>
        <v/>
      </c>
    </row>
    <row r="499">
      <c r="B499" s="106" t="n"/>
      <c r="C499" s="106" t="n"/>
      <c r="D499" s="117" t="n"/>
      <c r="E499" s="118">
        <f>IF(C499="","",IFERROR(INDEX(iUnit,MATCH(C499,iName,0)),"?"))</f>
        <v/>
      </c>
      <c r="F499" s="110">
        <f>IF(C499="","",IFERROR(INDEX(iEff,MATCH(C499,iName,0)),0))</f>
        <v/>
      </c>
      <c r="G499" s="108">
        <f>IF(OR(B499="",C499=""),"",N(D499)*N(F499))</f>
        <v/>
      </c>
    </row>
    <row r="500">
      <c r="B500" s="106" t="n"/>
      <c r="C500" s="106" t="n"/>
      <c r="D500" s="117" t="n"/>
      <c r="E500" s="118">
        <f>IF(C500="","",IFERROR(INDEX(iUnit,MATCH(C500,iName,0)),"?"))</f>
        <v/>
      </c>
      <c r="F500" s="110">
        <f>IF(C500="","",IFERROR(INDEX(iEff,MATCH(C500,iName,0)),0))</f>
        <v/>
      </c>
      <c r="G500" s="108">
        <f>IF(OR(B500="",C500=""),"",N(D500)*N(F500))</f>
        <v/>
      </c>
    </row>
    <row r="501">
      <c r="B501" s="106" t="n"/>
      <c r="C501" s="106" t="n"/>
      <c r="D501" s="117" t="n"/>
      <c r="E501" s="118">
        <f>IF(C501="","",IFERROR(INDEX(iUnit,MATCH(C501,iName,0)),"?"))</f>
        <v/>
      </c>
      <c r="F501" s="110">
        <f>IF(C501="","",IFERROR(INDEX(iEff,MATCH(C501,iName,0)),0))</f>
        <v/>
      </c>
      <c r="G501" s="108">
        <f>IF(OR(B501="",C501=""),"",N(D501)*N(F501))</f>
        <v/>
      </c>
    </row>
    <row r="502">
      <c r="B502" s="106" t="n"/>
      <c r="C502" s="106" t="n"/>
      <c r="D502" s="117" t="n"/>
      <c r="E502" s="118">
        <f>IF(C502="","",IFERROR(INDEX(iUnit,MATCH(C502,iName,0)),"?"))</f>
        <v/>
      </c>
      <c r="F502" s="110">
        <f>IF(C502="","",IFERROR(INDEX(iEff,MATCH(C502,iName,0)),0))</f>
        <v/>
      </c>
      <c r="G502" s="108">
        <f>IF(OR(B502="",C502=""),"",N(D502)*N(F502))</f>
        <v/>
      </c>
    </row>
    <row r="503">
      <c r="B503" s="106" t="n"/>
      <c r="C503" s="106" t="n"/>
      <c r="D503" s="117" t="n"/>
      <c r="E503" s="118">
        <f>IF(C503="","",IFERROR(INDEX(iUnit,MATCH(C503,iName,0)),"?"))</f>
        <v/>
      </c>
      <c r="F503" s="110">
        <f>IF(C503="","",IFERROR(INDEX(iEff,MATCH(C503,iName,0)),0))</f>
        <v/>
      </c>
      <c r="G503" s="108">
        <f>IF(OR(B503="",C503=""),"",N(D503)*N(F503))</f>
        <v/>
      </c>
    </row>
    <row r="504">
      <c r="B504" s="106" t="n"/>
      <c r="C504" s="106" t="n"/>
      <c r="D504" s="117" t="n"/>
      <c r="E504" s="118">
        <f>IF(C504="","",IFERROR(INDEX(iUnit,MATCH(C504,iName,0)),"?"))</f>
        <v/>
      </c>
      <c r="F504" s="110">
        <f>IF(C504="","",IFERROR(INDEX(iEff,MATCH(C504,iName,0)),0))</f>
        <v/>
      </c>
      <c r="G504" s="108">
        <f>IF(OR(B504="",C504=""),"",N(D504)*N(F504))</f>
        <v/>
      </c>
    </row>
    <row r="505">
      <c r="B505" s="106" t="n"/>
      <c r="C505" s="106" t="n"/>
      <c r="D505" s="117" t="n"/>
      <c r="E505" s="118">
        <f>IF(C505="","",IFERROR(INDEX(iUnit,MATCH(C505,iName,0)),"?"))</f>
        <v/>
      </c>
      <c r="F505" s="110">
        <f>IF(C505="","",IFERROR(INDEX(iEff,MATCH(C505,iName,0)),0))</f>
        <v/>
      </c>
      <c r="G505" s="108">
        <f>IF(OR(B505="",C505=""),"",N(D505)*N(F505))</f>
        <v/>
      </c>
    </row>
    <row r="506">
      <c r="B506" s="106" t="n"/>
      <c r="C506" s="106" t="n"/>
      <c r="D506" s="117" t="n"/>
      <c r="E506" s="118">
        <f>IF(C506="","",IFERROR(INDEX(iUnit,MATCH(C506,iName,0)),"?"))</f>
        <v/>
      </c>
      <c r="F506" s="110">
        <f>IF(C506="","",IFERROR(INDEX(iEff,MATCH(C506,iName,0)),0))</f>
        <v/>
      </c>
      <c r="G506" s="108">
        <f>IF(OR(B506="",C506=""),"",N(D506)*N(F506))</f>
        <v/>
      </c>
    </row>
    <row r="507">
      <c r="B507" s="106" t="n"/>
      <c r="C507" s="106" t="n"/>
      <c r="D507" s="117" t="n"/>
      <c r="E507" s="118">
        <f>IF(C507="","",IFERROR(INDEX(iUnit,MATCH(C507,iName,0)),"?"))</f>
        <v/>
      </c>
      <c r="F507" s="110">
        <f>IF(C507="","",IFERROR(INDEX(iEff,MATCH(C507,iName,0)),0))</f>
        <v/>
      </c>
      <c r="G507" s="108">
        <f>IF(OR(B507="",C507=""),"",N(D507)*N(F507))</f>
        <v/>
      </c>
    </row>
    <row r="508">
      <c r="B508" s="106" t="n"/>
      <c r="C508" s="106" t="n"/>
      <c r="D508" s="117" t="n"/>
      <c r="E508" s="118">
        <f>IF(C508="","",IFERROR(INDEX(iUnit,MATCH(C508,iName,0)),"?"))</f>
        <v/>
      </c>
      <c r="F508" s="110">
        <f>IF(C508="","",IFERROR(INDEX(iEff,MATCH(C508,iName,0)),0))</f>
        <v/>
      </c>
      <c r="G508" s="108">
        <f>IF(OR(B508="",C508=""),"",N(D508)*N(F508))</f>
        <v/>
      </c>
    </row>
    <row r="509">
      <c r="B509" s="106" t="n"/>
      <c r="C509" s="106" t="n"/>
      <c r="D509" s="117" t="n"/>
      <c r="E509" s="118">
        <f>IF(C509="","",IFERROR(INDEX(iUnit,MATCH(C509,iName,0)),"?"))</f>
        <v/>
      </c>
      <c r="F509" s="110">
        <f>IF(C509="","",IFERROR(INDEX(iEff,MATCH(C509,iName,0)),0))</f>
        <v/>
      </c>
      <c r="G509" s="108">
        <f>IF(OR(B509="",C509=""),"",N(D509)*N(F509))</f>
        <v/>
      </c>
    </row>
    <row r="510">
      <c r="B510" s="106" t="n"/>
      <c r="C510" s="106" t="n"/>
      <c r="D510" s="117" t="n"/>
      <c r="E510" s="118">
        <f>IF(C510="","",IFERROR(INDEX(iUnit,MATCH(C510,iName,0)),"?"))</f>
        <v/>
      </c>
      <c r="F510" s="110">
        <f>IF(C510="","",IFERROR(INDEX(iEff,MATCH(C510,iName,0)),0))</f>
        <v/>
      </c>
      <c r="G510" s="108">
        <f>IF(OR(B510="",C510=""),"",N(D510)*N(F510))</f>
        <v/>
      </c>
    </row>
    <row r="511">
      <c r="B511" s="106" t="n"/>
      <c r="C511" s="106" t="n"/>
      <c r="D511" s="117" t="n"/>
      <c r="E511" s="118">
        <f>IF(C511="","",IFERROR(INDEX(iUnit,MATCH(C511,iName,0)),"?"))</f>
        <v/>
      </c>
      <c r="F511" s="110">
        <f>IF(C511="","",IFERROR(INDEX(iEff,MATCH(C511,iName,0)),0))</f>
        <v/>
      </c>
      <c r="G511" s="108">
        <f>IF(OR(B511="",C511=""),"",N(D511)*N(F511))</f>
        <v/>
      </c>
    </row>
    <row r="512">
      <c r="B512" s="106" t="n"/>
      <c r="C512" s="106" t="n"/>
      <c r="D512" s="117" t="n"/>
      <c r="E512" s="118">
        <f>IF(C512="","",IFERROR(INDEX(iUnit,MATCH(C512,iName,0)),"?"))</f>
        <v/>
      </c>
      <c r="F512" s="110">
        <f>IF(C512="","",IFERROR(INDEX(iEff,MATCH(C512,iName,0)),0))</f>
        <v/>
      </c>
      <c r="G512" s="108">
        <f>IF(OR(B512="",C512=""),"",N(D512)*N(F512))</f>
        <v/>
      </c>
    </row>
    <row r="513">
      <c r="B513" s="106" t="n"/>
      <c r="C513" s="106" t="n"/>
      <c r="D513" s="117" t="n"/>
      <c r="E513" s="118">
        <f>IF(C513="","",IFERROR(INDEX(iUnit,MATCH(C513,iName,0)),"?"))</f>
        <v/>
      </c>
      <c r="F513" s="110">
        <f>IF(C513="","",IFERROR(INDEX(iEff,MATCH(C513,iName,0)),0))</f>
        <v/>
      </c>
      <c r="G513" s="108">
        <f>IF(OR(B513="",C513=""),"",N(D513)*N(F513))</f>
        <v/>
      </c>
    </row>
    <row r="514">
      <c r="B514" s="106" t="n"/>
      <c r="C514" s="106" t="n"/>
      <c r="D514" s="117" t="n"/>
      <c r="E514" s="118">
        <f>IF(C514="","",IFERROR(INDEX(iUnit,MATCH(C514,iName,0)),"?"))</f>
        <v/>
      </c>
      <c r="F514" s="110">
        <f>IF(C514="","",IFERROR(INDEX(iEff,MATCH(C514,iName,0)),0))</f>
        <v/>
      </c>
      <c r="G514" s="108">
        <f>IF(OR(B514="",C514=""),"",N(D514)*N(F514))</f>
        <v/>
      </c>
    </row>
    <row r="515">
      <c r="B515" s="106" t="n"/>
      <c r="C515" s="106" t="n"/>
      <c r="D515" s="117" t="n"/>
      <c r="E515" s="118">
        <f>IF(C515="","",IFERROR(INDEX(iUnit,MATCH(C515,iName,0)),"?"))</f>
        <v/>
      </c>
      <c r="F515" s="110">
        <f>IF(C515="","",IFERROR(INDEX(iEff,MATCH(C515,iName,0)),0))</f>
        <v/>
      </c>
      <c r="G515" s="108">
        <f>IF(OR(B515="",C515=""),"",N(D515)*N(F515))</f>
        <v/>
      </c>
    </row>
    <row r="516">
      <c r="B516" s="106" t="n"/>
      <c r="C516" s="106" t="n"/>
      <c r="D516" s="117" t="n"/>
      <c r="E516" s="118">
        <f>IF(C516="","",IFERROR(INDEX(iUnit,MATCH(C516,iName,0)),"?"))</f>
        <v/>
      </c>
      <c r="F516" s="110">
        <f>IF(C516="","",IFERROR(INDEX(iEff,MATCH(C516,iName,0)),0))</f>
        <v/>
      </c>
      <c r="G516" s="108">
        <f>IF(OR(B516="",C516=""),"",N(D516)*N(F516))</f>
        <v/>
      </c>
    </row>
    <row r="517">
      <c r="B517" s="106" t="n"/>
      <c r="C517" s="106" t="n"/>
      <c r="D517" s="117" t="n"/>
      <c r="E517" s="118">
        <f>IF(C517="","",IFERROR(INDEX(iUnit,MATCH(C517,iName,0)),"?"))</f>
        <v/>
      </c>
      <c r="F517" s="110">
        <f>IF(C517="","",IFERROR(INDEX(iEff,MATCH(C517,iName,0)),0))</f>
        <v/>
      </c>
      <c r="G517" s="108">
        <f>IF(OR(B517="",C517=""),"",N(D517)*N(F517))</f>
        <v/>
      </c>
    </row>
    <row r="518">
      <c r="B518" s="106" t="n"/>
      <c r="C518" s="106" t="n"/>
      <c r="D518" s="117" t="n"/>
      <c r="E518" s="118">
        <f>IF(C518="","",IFERROR(INDEX(iUnit,MATCH(C518,iName,0)),"?"))</f>
        <v/>
      </c>
      <c r="F518" s="110">
        <f>IF(C518="","",IFERROR(INDEX(iEff,MATCH(C518,iName,0)),0))</f>
        <v/>
      </c>
      <c r="G518" s="108">
        <f>IF(OR(B518="",C518=""),"",N(D518)*N(F518))</f>
        <v/>
      </c>
    </row>
    <row r="519">
      <c r="B519" s="106" t="n"/>
      <c r="C519" s="106" t="n"/>
      <c r="D519" s="117" t="n"/>
      <c r="E519" s="118">
        <f>IF(C519="","",IFERROR(INDEX(iUnit,MATCH(C519,iName,0)),"?"))</f>
        <v/>
      </c>
      <c r="F519" s="110">
        <f>IF(C519="","",IFERROR(INDEX(iEff,MATCH(C519,iName,0)),0))</f>
        <v/>
      </c>
      <c r="G519" s="108">
        <f>IF(OR(B519="",C519=""),"",N(D519)*N(F519))</f>
        <v/>
      </c>
    </row>
    <row r="520">
      <c r="B520" s="106" t="n"/>
      <c r="C520" s="106" t="n"/>
      <c r="D520" s="117" t="n"/>
      <c r="E520" s="118">
        <f>IF(C520="","",IFERROR(INDEX(iUnit,MATCH(C520,iName,0)),"?"))</f>
        <v/>
      </c>
      <c r="F520" s="110">
        <f>IF(C520="","",IFERROR(INDEX(iEff,MATCH(C520,iName,0)),0))</f>
        <v/>
      </c>
      <c r="G520" s="108">
        <f>IF(OR(B520="",C520=""),"",N(D520)*N(F520))</f>
        <v/>
      </c>
    </row>
    <row r="521">
      <c r="B521" s="106" t="n"/>
      <c r="C521" s="106" t="n"/>
      <c r="D521" s="117" t="n"/>
      <c r="E521" s="118">
        <f>IF(C521="","",IFERROR(INDEX(iUnit,MATCH(C521,iName,0)),"?"))</f>
        <v/>
      </c>
      <c r="F521" s="110">
        <f>IF(C521="","",IFERROR(INDEX(iEff,MATCH(C521,iName,0)),0))</f>
        <v/>
      </c>
      <c r="G521" s="108">
        <f>IF(OR(B521="",C521=""),"",N(D521)*N(F521))</f>
        <v/>
      </c>
    </row>
    <row r="522">
      <c r="B522" s="106" t="n"/>
      <c r="C522" s="106" t="n"/>
      <c r="D522" s="117" t="n"/>
      <c r="E522" s="118">
        <f>IF(C522="","",IFERROR(INDEX(iUnit,MATCH(C522,iName,0)),"?"))</f>
        <v/>
      </c>
      <c r="F522" s="110">
        <f>IF(C522="","",IFERROR(INDEX(iEff,MATCH(C522,iName,0)),0))</f>
        <v/>
      </c>
      <c r="G522" s="108">
        <f>IF(OR(B522="",C522=""),"",N(D522)*N(F522))</f>
        <v/>
      </c>
    </row>
    <row r="523">
      <c r="B523" s="106" t="n"/>
      <c r="C523" s="106" t="n"/>
      <c r="D523" s="117" t="n"/>
      <c r="E523" s="118">
        <f>IF(C523="","",IFERROR(INDEX(iUnit,MATCH(C523,iName,0)),"?"))</f>
        <v/>
      </c>
      <c r="F523" s="110">
        <f>IF(C523="","",IFERROR(INDEX(iEff,MATCH(C523,iName,0)),0))</f>
        <v/>
      </c>
      <c r="G523" s="108">
        <f>IF(OR(B523="",C523=""),"",N(D523)*N(F523))</f>
        <v/>
      </c>
    </row>
    <row r="524">
      <c r="B524" s="106" t="n"/>
      <c r="C524" s="106" t="n"/>
      <c r="D524" s="117" t="n"/>
      <c r="E524" s="118">
        <f>IF(C524="","",IFERROR(INDEX(iUnit,MATCH(C524,iName,0)),"?"))</f>
        <v/>
      </c>
      <c r="F524" s="110">
        <f>IF(C524="","",IFERROR(INDEX(iEff,MATCH(C524,iName,0)),0))</f>
        <v/>
      </c>
      <c r="G524" s="108">
        <f>IF(OR(B524="",C524=""),"",N(D524)*N(F524))</f>
        <v/>
      </c>
    </row>
    <row r="525">
      <c r="B525" s="106" t="n"/>
      <c r="C525" s="106" t="n"/>
      <c r="D525" s="117" t="n"/>
      <c r="E525" s="118">
        <f>IF(C525="","",IFERROR(INDEX(iUnit,MATCH(C525,iName,0)),"?"))</f>
        <v/>
      </c>
      <c r="F525" s="110">
        <f>IF(C525="","",IFERROR(INDEX(iEff,MATCH(C525,iName,0)),0))</f>
        <v/>
      </c>
      <c r="G525" s="108">
        <f>IF(OR(B525="",C525=""),"",N(D525)*N(F525))</f>
        <v/>
      </c>
    </row>
    <row r="526">
      <c r="B526" s="106" t="n"/>
      <c r="C526" s="106" t="n"/>
      <c r="D526" s="117" t="n"/>
      <c r="E526" s="118">
        <f>IF(C526="","",IFERROR(INDEX(iUnit,MATCH(C526,iName,0)),"?"))</f>
        <v/>
      </c>
      <c r="F526" s="110">
        <f>IF(C526="","",IFERROR(INDEX(iEff,MATCH(C526,iName,0)),0))</f>
        <v/>
      </c>
      <c r="G526" s="108">
        <f>IF(OR(B526="",C526=""),"",N(D526)*N(F526))</f>
        <v/>
      </c>
    </row>
    <row r="527">
      <c r="B527" s="106" t="n"/>
      <c r="C527" s="106" t="n"/>
      <c r="D527" s="117" t="n"/>
      <c r="E527" s="118">
        <f>IF(C527="","",IFERROR(INDEX(iUnit,MATCH(C527,iName,0)),"?"))</f>
        <v/>
      </c>
      <c r="F527" s="110">
        <f>IF(C527="","",IFERROR(INDEX(iEff,MATCH(C527,iName,0)),0))</f>
        <v/>
      </c>
      <c r="G527" s="108">
        <f>IF(OR(B527="",C527=""),"",N(D527)*N(F527))</f>
        <v/>
      </c>
    </row>
    <row r="528">
      <c r="B528" s="106" t="n"/>
      <c r="C528" s="106" t="n"/>
      <c r="D528" s="117" t="n"/>
      <c r="E528" s="118">
        <f>IF(C528="","",IFERROR(INDEX(iUnit,MATCH(C528,iName,0)),"?"))</f>
        <v/>
      </c>
      <c r="F528" s="110">
        <f>IF(C528="","",IFERROR(INDEX(iEff,MATCH(C528,iName,0)),0))</f>
        <v/>
      </c>
      <c r="G528" s="108">
        <f>IF(OR(B528="",C528=""),"",N(D528)*N(F528))</f>
        <v/>
      </c>
    </row>
    <row r="529">
      <c r="B529" s="106" t="n"/>
      <c r="C529" s="106" t="n"/>
      <c r="D529" s="117" t="n"/>
      <c r="E529" s="118">
        <f>IF(C529="","",IFERROR(INDEX(iUnit,MATCH(C529,iName,0)),"?"))</f>
        <v/>
      </c>
      <c r="F529" s="110">
        <f>IF(C529="","",IFERROR(INDEX(iEff,MATCH(C529,iName,0)),0))</f>
        <v/>
      </c>
      <c r="G529" s="108">
        <f>IF(OR(B529="",C529=""),"",N(D529)*N(F529))</f>
        <v/>
      </c>
    </row>
    <row r="530">
      <c r="B530" s="106" t="n"/>
      <c r="C530" s="106" t="n"/>
      <c r="D530" s="117" t="n"/>
      <c r="E530" s="118">
        <f>IF(C530="","",IFERROR(INDEX(iUnit,MATCH(C530,iName,0)),"?"))</f>
        <v/>
      </c>
      <c r="F530" s="110">
        <f>IF(C530="","",IFERROR(INDEX(iEff,MATCH(C530,iName,0)),0))</f>
        <v/>
      </c>
      <c r="G530" s="108">
        <f>IF(OR(B530="",C530=""),"",N(D530)*N(F530))</f>
        <v/>
      </c>
    </row>
    <row r="531">
      <c r="B531" s="106" t="n"/>
      <c r="C531" s="106" t="n"/>
      <c r="D531" s="117" t="n"/>
      <c r="E531" s="118">
        <f>IF(C531="","",IFERROR(INDEX(iUnit,MATCH(C531,iName,0)),"?"))</f>
        <v/>
      </c>
      <c r="F531" s="110">
        <f>IF(C531="","",IFERROR(INDEX(iEff,MATCH(C531,iName,0)),0))</f>
        <v/>
      </c>
      <c r="G531" s="108">
        <f>IF(OR(B531="",C531=""),"",N(D531)*N(F531))</f>
        <v/>
      </c>
    </row>
    <row r="532">
      <c r="B532" s="106" t="n"/>
      <c r="C532" s="106" t="n"/>
      <c r="D532" s="117" t="n"/>
      <c r="E532" s="118">
        <f>IF(C532="","",IFERROR(INDEX(iUnit,MATCH(C532,iName,0)),"?"))</f>
        <v/>
      </c>
      <c r="F532" s="110">
        <f>IF(C532="","",IFERROR(INDEX(iEff,MATCH(C532,iName,0)),0))</f>
        <v/>
      </c>
      <c r="G532" s="108">
        <f>IF(OR(B532="",C532=""),"",N(D532)*N(F532))</f>
        <v/>
      </c>
    </row>
    <row r="533">
      <c r="B533" s="106" t="n"/>
      <c r="C533" s="106" t="n"/>
      <c r="D533" s="117" t="n"/>
      <c r="E533" s="118">
        <f>IF(C533="","",IFERROR(INDEX(iUnit,MATCH(C533,iName,0)),"?"))</f>
        <v/>
      </c>
      <c r="F533" s="110">
        <f>IF(C533="","",IFERROR(INDEX(iEff,MATCH(C533,iName,0)),0))</f>
        <v/>
      </c>
      <c r="G533" s="108">
        <f>IF(OR(B533="",C533=""),"",N(D533)*N(F533))</f>
        <v/>
      </c>
    </row>
    <row r="534">
      <c r="B534" s="106" t="n"/>
      <c r="C534" s="106" t="n"/>
      <c r="D534" s="117" t="n"/>
      <c r="E534" s="118">
        <f>IF(C534="","",IFERROR(INDEX(iUnit,MATCH(C534,iName,0)),"?"))</f>
        <v/>
      </c>
      <c r="F534" s="110">
        <f>IF(C534="","",IFERROR(INDEX(iEff,MATCH(C534,iName,0)),0))</f>
        <v/>
      </c>
      <c r="G534" s="108">
        <f>IF(OR(B534="",C534=""),"",N(D534)*N(F534))</f>
        <v/>
      </c>
    </row>
    <row r="535">
      <c r="B535" s="106" t="n"/>
      <c r="C535" s="106" t="n"/>
      <c r="D535" s="117" t="n"/>
      <c r="E535" s="118">
        <f>IF(C535="","",IFERROR(INDEX(iUnit,MATCH(C535,iName,0)),"?"))</f>
        <v/>
      </c>
      <c r="F535" s="110">
        <f>IF(C535="","",IFERROR(INDEX(iEff,MATCH(C535,iName,0)),0))</f>
        <v/>
      </c>
      <c r="G535" s="108">
        <f>IF(OR(B535="",C535=""),"",N(D535)*N(F535))</f>
        <v/>
      </c>
    </row>
    <row r="536">
      <c r="B536" s="106" t="n"/>
      <c r="C536" s="106" t="n"/>
      <c r="D536" s="117" t="n"/>
      <c r="E536" s="118">
        <f>IF(C536="","",IFERROR(INDEX(iUnit,MATCH(C536,iName,0)),"?"))</f>
        <v/>
      </c>
      <c r="F536" s="110">
        <f>IF(C536="","",IFERROR(INDEX(iEff,MATCH(C536,iName,0)),0))</f>
        <v/>
      </c>
      <c r="G536" s="108">
        <f>IF(OR(B536="",C536=""),"",N(D536)*N(F536))</f>
        <v/>
      </c>
    </row>
    <row r="537">
      <c r="B537" s="106" t="n"/>
      <c r="C537" s="106" t="n"/>
      <c r="D537" s="117" t="n"/>
      <c r="E537" s="118">
        <f>IF(C537="","",IFERROR(INDEX(iUnit,MATCH(C537,iName,0)),"?"))</f>
        <v/>
      </c>
      <c r="F537" s="110">
        <f>IF(C537="","",IFERROR(INDEX(iEff,MATCH(C537,iName,0)),0))</f>
        <v/>
      </c>
      <c r="G537" s="108">
        <f>IF(OR(B537="",C537=""),"",N(D537)*N(F537))</f>
        <v/>
      </c>
    </row>
    <row r="538">
      <c r="B538" s="106" t="n"/>
      <c r="C538" s="106" t="n"/>
      <c r="D538" s="117" t="n"/>
      <c r="E538" s="118">
        <f>IF(C538="","",IFERROR(INDEX(iUnit,MATCH(C538,iName,0)),"?"))</f>
        <v/>
      </c>
      <c r="F538" s="110">
        <f>IF(C538="","",IFERROR(INDEX(iEff,MATCH(C538,iName,0)),0))</f>
        <v/>
      </c>
      <c r="G538" s="108">
        <f>IF(OR(B538="",C538=""),"",N(D538)*N(F538))</f>
        <v/>
      </c>
    </row>
    <row r="539">
      <c r="B539" s="106" t="n"/>
      <c r="C539" s="106" t="n"/>
      <c r="D539" s="117" t="n"/>
      <c r="E539" s="118">
        <f>IF(C539="","",IFERROR(INDEX(iUnit,MATCH(C539,iName,0)),"?"))</f>
        <v/>
      </c>
      <c r="F539" s="110">
        <f>IF(C539="","",IFERROR(INDEX(iEff,MATCH(C539,iName,0)),0))</f>
        <v/>
      </c>
      <c r="G539" s="108">
        <f>IF(OR(B539="",C539=""),"",N(D539)*N(F539))</f>
        <v/>
      </c>
    </row>
    <row r="540">
      <c r="B540" s="106" t="n"/>
      <c r="C540" s="106" t="n"/>
      <c r="D540" s="117" t="n"/>
      <c r="E540" s="118">
        <f>IF(C540="","",IFERROR(INDEX(iUnit,MATCH(C540,iName,0)),"?"))</f>
        <v/>
      </c>
      <c r="F540" s="110">
        <f>IF(C540="","",IFERROR(INDEX(iEff,MATCH(C540,iName,0)),0))</f>
        <v/>
      </c>
      <c r="G540" s="108">
        <f>IF(OR(B540="",C540=""),"",N(D540)*N(F540))</f>
        <v/>
      </c>
    </row>
    <row r="541">
      <c r="B541" s="106" t="n"/>
      <c r="C541" s="106" t="n"/>
      <c r="D541" s="117" t="n"/>
      <c r="E541" s="118">
        <f>IF(C541="","",IFERROR(INDEX(iUnit,MATCH(C541,iName,0)),"?"))</f>
        <v/>
      </c>
      <c r="F541" s="110">
        <f>IF(C541="","",IFERROR(INDEX(iEff,MATCH(C541,iName,0)),0))</f>
        <v/>
      </c>
      <c r="G541" s="108">
        <f>IF(OR(B541="",C541=""),"",N(D541)*N(F541))</f>
        <v/>
      </c>
    </row>
    <row r="542">
      <c r="B542" s="106" t="n"/>
      <c r="C542" s="106" t="n"/>
      <c r="D542" s="117" t="n"/>
      <c r="E542" s="118">
        <f>IF(C542="","",IFERROR(INDEX(iUnit,MATCH(C542,iName,0)),"?"))</f>
        <v/>
      </c>
      <c r="F542" s="110">
        <f>IF(C542="","",IFERROR(INDEX(iEff,MATCH(C542,iName,0)),0))</f>
        <v/>
      </c>
      <c r="G542" s="108">
        <f>IF(OR(B542="",C542=""),"",N(D542)*N(F542))</f>
        <v/>
      </c>
    </row>
    <row r="543">
      <c r="B543" s="106" t="n"/>
      <c r="C543" s="106" t="n"/>
      <c r="D543" s="117" t="n"/>
      <c r="E543" s="118">
        <f>IF(C543="","",IFERROR(INDEX(iUnit,MATCH(C543,iName,0)),"?"))</f>
        <v/>
      </c>
      <c r="F543" s="110">
        <f>IF(C543="","",IFERROR(INDEX(iEff,MATCH(C543,iName,0)),0))</f>
        <v/>
      </c>
      <c r="G543" s="108">
        <f>IF(OR(B543="",C543=""),"",N(D543)*N(F543))</f>
        <v/>
      </c>
    </row>
    <row r="544">
      <c r="B544" s="106" t="n"/>
      <c r="C544" s="106" t="n"/>
      <c r="D544" s="117" t="n"/>
      <c r="E544" s="118">
        <f>IF(C544="","",IFERROR(INDEX(iUnit,MATCH(C544,iName,0)),"?"))</f>
        <v/>
      </c>
      <c r="F544" s="110">
        <f>IF(C544="","",IFERROR(INDEX(iEff,MATCH(C544,iName,0)),0))</f>
        <v/>
      </c>
      <c r="G544" s="108">
        <f>IF(OR(B544="",C544=""),"",N(D544)*N(F544))</f>
        <v/>
      </c>
    </row>
    <row r="545">
      <c r="B545" s="106" t="n"/>
      <c r="C545" s="106" t="n"/>
      <c r="D545" s="117" t="n"/>
      <c r="E545" s="118">
        <f>IF(C545="","",IFERROR(INDEX(iUnit,MATCH(C545,iName,0)),"?"))</f>
        <v/>
      </c>
      <c r="F545" s="110">
        <f>IF(C545="","",IFERROR(INDEX(iEff,MATCH(C545,iName,0)),0))</f>
        <v/>
      </c>
      <c r="G545" s="108">
        <f>IF(OR(B545="",C545=""),"",N(D545)*N(F545))</f>
        <v/>
      </c>
    </row>
    <row r="546">
      <c r="B546" s="106" t="n"/>
      <c r="C546" s="106" t="n"/>
      <c r="D546" s="117" t="n"/>
      <c r="E546" s="118">
        <f>IF(C546="","",IFERROR(INDEX(iUnit,MATCH(C546,iName,0)),"?"))</f>
        <v/>
      </c>
      <c r="F546" s="110">
        <f>IF(C546="","",IFERROR(INDEX(iEff,MATCH(C546,iName,0)),0))</f>
        <v/>
      </c>
      <c r="G546" s="108">
        <f>IF(OR(B546="",C546=""),"",N(D546)*N(F546))</f>
        <v/>
      </c>
    </row>
    <row r="547">
      <c r="B547" s="106" t="n"/>
      <c r="C547" s="106" t="n"/>
      <c r="D547" s="117" t="n"/>
      <c r="E547" s="118">
        <f>IF(C547="","",IFERROR(INDEX(iUnit,MATCH(C547,iName,0)),"?"))</f>
        <v/>
      </c>
      <c r="F547" s="110">
        <f>IF(C547="","",IFERROR(INDEX(iEff,MATCH(C547,iName,0)),0))</f>
        <v/>
      </c>
      <c r="G547" s="108">
        <f>IF(OR(B547="",C547=""),"",N(D547)*N(F547))</f>
        <v/>
      </c>
    </row>
    <row r="548">
      <c r="B548" s="106" t="n"/>
      <c r="C548" s="106" t="n"/>
      <c r="D548" s="117" t="n"/>
      <c r="E548" s="118">
        <f>IF(C548="","",IFERROR(INDEX(iUnit,MATCH(C548,iName,0)),"?"))</f>
        <v/>
      </c>
      <c r="F548" s="110">
        <f>IF(C548="","",IFERROR(INDEX(iEff,MATCH(C548,iName,0)),0))</f>
        <v/>
      </c>
      <c r="G548" s="108">
        <f>IF(OR(B548="",C548=""),"",N(D548)*N(F548))</f>
        <v/>
      </c>
    </row>
    <row r="549">
      <c r="B549" s="106" t="n"/>
      <c r="C549" s="106" t="n"/>
      <c r="D549" s="117" t="n"/>
      <c r="E549" s="118">
        <f>IF(C549="","",IFERROR(INDEX(iUnit,MATCH(C549,iName,0)),"?"))</f>
        <v/>
      </c>
      <c r="F549" s="110">
        <f>IF(C549="","",IFERROR(INDEX(iEff,MATCH(C549,iName,0)),0))</f>
        <v/>
      </c>
      <c r="G549" s="108">
        <f>IF(OR(B549="",C549=""),"",N(D549)*N(F549))</f>
        <v/>
      </c>
    </row>
    <row r="550">
      <c r="B550" s="106" t="n"/>
      <c r="C550" s="106" t="n"/>
      <c r="D550" s="117" t="n"/>
      <c r="E550" s="118">
        <f>IF(C550="","",IFERROR(INDEX(iUnit,MATCH(C550,iName,0)),"?"))</f>
        <v/>
      </c>
      <c r="F550" s="110">
        <f>IF(C550="","",IFERROR(INDEX(iEff,MATCH(C550,iName,0)),0))</f>
        <v/>
      </c>
      <c r="G550" s="108">
        <f>IF(OR(B550="",C550=""),"",N(D550)*N(F550))</f>
        <v/>
      </c>
    </row>
    <row r="551">
      <c r="B551" s="106" t="n"/>
      <c r="C551" s="106" t="n"/>
      <c r="D551" s="117" t="n"/>
      <c r="E551" s="118">
        <f>IF(C551="","",IFERROR(INDEX(iUnit,MATCH(C551,iName,0)),"?"))</f>
        <v/>
      </c>
      <c r="F551" s="110">
        <f>IF(C551="","",IFERROR(INDEX(iEff,MATCH(C551,iName,0)),0))</f>
        <v/>
      </c>
      <c r="G551" s="108">
        <f>IF(OR(B551="",C551=""),"",N(D551)*N(F551))</f>
        <v/>
      </c>
    </row>
    <row r="552">
      <c r="B552" s="106" t="n"/>
      <c r="C552" s="106" t="n"/>
      <c r="D552" s="117" t="n"/>
      <c r="E552" s="118">
        <f>IF(C552="","",IFERROR(INDEX(iUnit,MATCH(C552,iName,0)),"?"))</f>
        <v/>
      </c>
      <c r="F552" s="110">
        <f>IF(C552="","",IFERROR(INDEX(iEff,MATCH(C552,iName,0)),0))</f>
        <v/>
      </c>
      <c r="G552" s="108">
        <f>IF(OR(B552="",C552=""),"",N(D552)*N(F552))</f>
        <v/>
      </c>
    </row>
    <row r="553">
      <c r="B553" s="106" t="n"/>
      <c r="C553" s="106" t="n"/>
      <c r="D553" s="117" t="n"/>
      <c r="E553" s="118">
        <f>IF(C553="","",IFERROR(INDEX(iUnit,MATCH(C553,iName,0)),"?"))</f>
        <v/>
      </c>
      <c r="F553" s="110">
        <f>IF(C553="","",IFERROR(INDEX(iEff,MATCH(C553,iName,0)),0))</f>
        <v/>
      </c>
      <c r="G553" s="108">
        <f>IF(OR(B553="",C553=""),"",N(D553)*N(F553))</f>
        <v/>
      </c>
    </row>
    <row r="554">
      <c r="B554" s="106" t="n"/>
      <c r="C554" s="106" t="n"/>
      <c r="D554" s="117" t="n"/>
      <c r="E554" s="118">
        <f>IF(C554="","",IFERROR(INDEX(iUnit,MATCH(C554,iName,0)),"?"))</f>
        <v/>
      </c>
      <c r="F554" s="110">
        <f>IF(C554="","",IFERROR(INDEX(iEff,MATCH(C554,iName,0)),0))</f>
        <v/>
      </c>
      <c r="G554" s="108">
        <f>IF(OR(B554="",C554=""),"",N(D554)*N(F554))</f>
        <v/>
      </c>
    </row>
    <row r="555">
      <c r="B555" s="106" t="n"/>
      <c r="C555" s="106" t="n"/>
      <c r="D555" s="117" t="n"/>
      <c r="E555" s="118">
        <f>IF(C555="","",IFERROR(INDEX(iUnit,MATCH(C555,iName,0)),"?"))</f>
        <v/>
      </c>
      <c r="F555" s="110">
        <f>IF(C555="","",IFERROR(INDEX(iEff,MATCH(C555,iName,0)),0))</f>
        <v/>
      </c>
      <c r="G555" s="108">
        <f>IF(OR(B555="",C555=""),"",N(D555)*N(F555))</f>
        <v/>
      </c>
    </row>
    <row r="556">
      <c r="B556" s="106" t="n"/>
      <c r="C556" s="106" t="n"/>
      <c r="D556" s="117" t="n"/>
      <c r="E556" s="118">
        <f>IF(C556="","",IFERROR(INDEX(iUnit,MATCH(C556,iName,0)),"?"))</f>
        <v/>
      </c>
      <c r="F556" s="110">
        <f>IF(C556="","",IFERROR(INDEX(iEff,MATCH(C556,iName,0)),0))</f>
        <v/>
      </c>
      <c r="G556" s="108">
        <f>IF(OR(B556="",C556=""),"",N(D556)*N(F556))</f>
        <v/>
      </c>
    </row>
    <row r="557">
      <c r="B557" s="106" t="n"/>
      <c r="C557" s="106" t="n"/>
      <c r="D557" s="117" t="n"/>
      <c r="E557" s="118">
        <f>IF(C557="","",IFERROR(INDEX(iUnit,MATCH(C557,iName,0)),"?"))</f>
        <v/>
      </c>
      <c r="F557" s="110">
        <f>IF(C557="","",IFERROR(INDEX(iEff,MATCH(C557,iName,0)),0))</f>
        <v/>
      </c>
      <c r="G557" s="108">
        <f>IF(OR(B557="",C557=""),"",N(D557)*N(F557))</f>
        <v/>
      </c>
    </row>
    <row r="558">
      <c r="B558" s="106" t="n"/>
      <c r="C558" s="106" t="n"/>
      <c r="D558" s="117" t="n"/>
      <c r="E558" s="118">
        <f>IF(C558="","",IFERROR(INDEX(iUnit,MATCH(C558,iName,0)),"?"))</f>
        <v/>
      </c>
      <c r="F558" s="110">
        <f>IF(C558="","",IFERROR(INDEX(iEff,MATCH(C558,iName,0)),0))</f>
        <v/>
      </c>
      <c r="G558" s="108">
        <f>IF(OR(B558="",C558=""),"",N(D558)*N(F558))</f>
        <v/>
      </c>
    </row>
    <row r="559">
      <c r="B559" s="106" t="n"/>
      <c r="C559" s="106" t="n"/>
      <c r="D559" s="117" t="n"/>
      <c r="E559" s="118">
        <f>IF(C559="","",IFERROR(INDEX(iUnit,MATCH(C559,iName,0)),"?"))</f>
        <v/>
      </c>
      <c r="F559" s="110">
        <f>IF(C559="","",IFERROR(INDEX(iEff,MATCH(C559,iName,0)),0))</f>
        <v/>
      </c>
      <c r="G559" s="108">
        <f>IF(OR(B559="",C559=""),"",N(D559)*N(F559))</f>
        <v/>
      </c>
    </row>
    <row r="560">
      <c r="B560" s="106" t="n"/>
      <c r="C560" s="106" t="n"/>
      <c r="D560" s="117" t="n"/>
      <c r="E560" s="118">
        <f>IF(C560="","",IFERROR(INDEX(iUnit,MATCH(C560,iName,0)),"?"))</f>
        <v/>
      </c>
      <c r="F560" s="110">
        <f>IF(C560="","",IFERROR(INDEX(iEff,MATCH(C560,iName,0)),0))</f>
        <v/>
      </c>
      <c r="G560" s="108">
        <f>IF(OR(B560="",C560=""),"",N(D560)*N(F560))</f>
        <v/>
      </c>
    </row>
    <row r="561">
      <c r="B561" s="106" t="n"/>
      <c r="C561" s="106" t="n"/>
      <c r="D561" s="117" t="n"/>
      <c r="E561" s="118">
        <f>IF(C561="","",IFERROR(INDEX(iUnit,MATCH(C561,iName,0)),"?"))</f>
        <v/>
      </c>
      <c r="F561" s="110">
        <f>IF(C561="","",IFERROR(INDEX(iEff,MATCH(C561,iName,0)),0))</f>
        <v/>
      </c>
      <c r="G561" s="108">
        <f>IF(OR(B561="",C561=""),"",N(D561)*N(F561))</f>
        <v/>
      </c>
    </row>
    <row r="562">
      <c r="B562" s="106" t="n"/>
      <c r="C562" s="106" t="n"/>
      <c r="D562" s="117" t="n"/>
      <c r="E562" s="118">
        <f>IF(C562="","",IFERROR(INDEX(iUnit,MATCH(C562,iName,0)),"?"))</f>
        <v/>
      </c>
      <c r="F562" s="110">
        <f>IF(C562="","",IFERROR(INDEX(iEff,MATCH(C562,iName,0)),0))</f>
        <v/>
      </c>
      <c r="G562" s="108">
        <f>IF(OR(B562="",C562=""),"",N(D562)*N(F562))</f>
        <v/>
      </c>
    </row>
    <row r="563">
      <c r="B563" s="106" t="n"/>
      <c r="C563" s="106" t="n"/>
      <c r="D563" s="117" t="n"/>
      <c r="E563" s="118">
        <f>IF(C563="","",IFERROR(INDEX(iUnit,MATCH(C563,iName,0)),"?"))</f>
        <v/>
      </c>
      <c r="F563" s="110">
        <f>IF(C563="","",IFERROR(INDEX(iEff,MATCH(C563,iName,0)),0))</f>
        <v/>
      </c>
      <c r="G563" s="108">
        <f>IF(OR(B563="",C563=""),"",N(D563)*N(F563))</f>
        <v/>
      </c>
    </row>
    <row r="564">
      <c r="B564" s="106" t="n"/>
      <c r="C564" s="106" t="n"/>
      <c r="D564" s="117" t="n"/>
      <c r="E564" s="118">
        <f>IF(C564="","",IFERROR(INDEX(iUnit,MATCH(C564,iName,0)),"?"))</f>
        <v/>
      </c>
      <c r="F564" s="110">
        <f>IF(C564="","",IFERROR(INDEX(iEff,MATCH(C564,iName,0)),0))</f>
        <v/>
      </c>
      <c r="G564" s="108">
        <f>IF(OR(B564="",C564=""),"",N(D564)*N(F564))</f>
        <v/>
      </c>
    </row>
    <row r="565">
      <c r="B565" s="106" t="n"/>
      <c r="C565" s="106" t="n"/>
      <c r="D565" s="117" t="n"/>
      <c r="E565" s="118">
        <f>IF(C565="","",IFERROR(INDEX(iUnit,MATCH(C565,iName,0)),"?"))</f>
        <v/>
      </c>
      <c r="F565" s="110">
        <f>IF(C565="","",IFERROR(INDEX(iEff,MATCH(C565,iName,0)),0))</f>
        <v/>
      </c>
      <c r="G565" s="108">
        <f>IF(OR(B565="",C565=""),"",N(D565)*N(F565))</f>
        <v/>
      </c>
    </row>
    <row r="566">
      <c r="B566" s="106" t="n"/>
      <c r="C566" s="106" t="n"/>
      <c r="D566" s="117" t="n"/>
      <c r="E566" s="118">
        <f>IF(C566="","",IFERROR(INDEX(iUnit,MATCH(C566,iName,0)),"?"))</f>
        <v/>
      </c>
      <c r="F566" s="110">
        <f>IF(C566="","",IFERROR(INDEX(iEff,MATCH(C566,iName,0)),0))</f>
        <v/>
      </c>
      <c r="G566" s="108">
        <f>IF(OR(B566="",C566=""),"",N(D566)*N(F566))</f>
        <v/>
      </c>
    </row>
    <row r="567">
      <c r="B567" s="106" t="n"/>
      <c r="C567" s="106" t="n"/>
      <c r="D567" s="117" t="n"/>
      <c r="E567" s="118">
        <f>IF(C567="","",IFERROR(INDEX(iUnit,MATCH(C567,iName,0)),"?"))</f>
        <v/>
      </c>
      <c r="F567" s="110">
        <f>IF(C567="","",IFERROR(INDEX(iEff,MATCH(C567,iName,0)),0))</f>
        <v/>
      </c>
      <c r="G567" s="108">
        <f>IF(OR(B567="",C567=""),"",N(D567)*N(F567))</f>
        <v/>
      </c>
    </row>
    <row r="568">
      <c r="B568" s="106" t="n"/>
      <c r="C568" s="106" t="n"/>
      <c r="D568" s="117" t="n"/>
      <c r="E568" s="118">
        <f>IF(C568="","",IFERROR(INDEX(iUnit,MATCH(C568,iName,0)),"?"))</f>
        <v/>
      </c>
      <c r="F568" s="110">
        <f>IF(C568="","",IFERROR(INDEX(iEff,MATCH(C568,iName,0)),0))</f>
        <v/>
      </c>
      <c r="G568" s="108">
        <f>IF(OR(B568="",C568=""),"",N(D568)*N(F568))</f>
        <v/>
      </c>
    </row>
    <row r="569">
      <c r="B569" s="106" t="n"/>
      <c r="C569" s="106" t="n"/>
      <c r="D569" s="117" t="n"/>
      <c r="E569" s="118">
        <f>IF(C569="","",IFERROR(INDEX(iUnit,MATCH(C569,iName,0)),"?"))</f>
        <v/>
      </c>
      <c r="F569" s="110">
        <f>IF(C569="","",IFERROR(INDEX(iEff,MATCH(C569,iName,0)),0))</f>
        <v/>
      </c>
      <c r="G569" s="108">
        <f>IF(OR(B569="",C569=""),"",N(D569)*N(F569))</f>
        <v/>
      </c>
    </row>
    <row r="570">
      <c r="B570" s="106" t="n"/>
      <c r="C570" s="106" t="n"/>
      <c r="D570" s="117" t="n"/>
      <c r="E570" s="118">
        <f>IF(C570="","",IFERROR(INDEX(iUnit,MATCH(C570,iName,0)),"?"))</f>
        <v/>
      </c>
      <c r="F570" s="110">
        <f>IF(C570="","",IFERROR(INDEX(iEff,MATCH(C570,iName,0)),0))</f>
        <v/>
      </c>
      <c r="G570" s="108">
        <f>IF(OR(B570="",C570=""),"",N(D570)*N(F570))</f>
        <v/>
      </c>
    </row>
    <row r="571">
      <c r="B571" s="106" t="n"/>
      <c r="C571" s="106" t="n"/>
      <c r="D571" s="117" t="n"/>
      <c r="E571" s="118">
        <f>IF(C571="","",IFERROR(INDEX(iUnit,MATCH(C571,iName,0)),"?"))</f>
        <v/>
      </c>
      <c r="F571" s="110">
        <f>IF(C571="","",IFERROR(INDEX(iEff,MATCH(C571,iName,0)),0))</f>
        <v/>
      </c>
      <c r="G571" s="108">
        <f>IF(OR(B571="",C571=""),"",N(D571)*N(F571))</f>
        <v/>
      </c>
    </row>
    <row r="572">
      <c r="B572" s="106" t="n"/>
      <c r="C572" s="106" t="n"/>
      <c r="D572" s="117" t="n"/>
      <c r="E572" s="118">
        <f>IF(C572="","",IFERROR(INDEX(iUnit,MATCH(C572,iName,0)),"?"))</f>
        <v/>
      </c>
      <c r="F572" s="110">
        <f>IF(C572="","",IFERROR(INDEX(iEff,MATCH(C572,iName,0)),0))</f>
        <v/>
      </c>
      <c r="G572" s="108">
        <f>IF(OR(B572="",C572=""),"",N(D572)*N(F572))</f>
        <v/>
      </c>
    </row>
    <row r="573">
      <c r="B573" s="106" t="n"/>
      <c r="C573" s="106" t="n"/>
      <c r="D573" s="117" t="n"/>
      <c r="E573" s="118">
        <f>IF(C573="","",IFERROR(INDEX(iUnit,MATCH(C573,iName,0)),"?"))</f>
        <v/>
      </c>
      <c r="F573" s="110">
        <f>IF(C573="","",IFERROR(INDEX(iEff,MATCH(C573,iName,0)),0))</f>
        <v/>
      </c>
      <c r="G573" s="108">
        <f>IF(OR(B573="",C573=""),"",N(D573)*N(F573))</f>
        <v/>
      </c>
    </row>
    <row r="574">
      <c r="B574" s="106" t="n"/>
      <c r="C574" s="106" t="n"/>
      <c r="D574" s="117" t="n"/>
      <c r="E574" s="118">
        <f>IF(C574="","",IFERROR(INDEX(iUnit,MATCH(C574,iName,0)),"?"))</f>
        <v/>
      </c>
      <c r="F574" s="110">
        <f>IF(C574="","",IFERROR(INDEX(iEff,MATCH(C574,iName,0)),0))</f>
        <v/>
      </c>
      <c r="G574" s="108">
        <f>IF(OR(B574="",C574=""),"",N(D574)*N(F574))</f>
        <v/>
      </c>
    </row>
    <row r="575">
      <c r="B575" s="106" t="n"/>
      <c r="C575" s="106" t="n"/>
      <c r="D575" s="117" t="n"/>
      <c r="E575" s="118">
        <f>IF(C575="","",IFERROR(INDEX(iUnit,MATCH(C575,iName,0)),"?"))</f>
        <v/>
      </c>
      <c r="F575" s="110">
        <f>IF(C575="","",IFERROR(INDEX(iEff,MATCH(C575,iName,0)),0))</f>
        <v/>
      </c>
      <c r="G575" s="108">
        <f>IF(OR(B575="",C575=""),"",N(D575)*N(F575))</f>
        <v/>
      </c>
    </row>
    <row r="576">
      <c r="B576" s="106" t="n"/>
      <c r="C576" s="106" t="n"/>
      <c r="D576" s="117" t="n"/>
      <c r="E576" s="118">
        <f>IF(C576="","",IFERROR(INDEX(iUnit,MATCH(C576,iName,0)),"?"))</f>
        <v/>
      </c>
      <c r="F576" s="110">
        <f>IF(C576="","",IFERROR(INDEX(iEff,MATCH(C576,iName,0)),0))</f>
        <v/>
      </c>
      <c r="G576" s="108">
        <f>IF(OR(B576="",C576=""),"",N(D576)*N(F576))</f>
        <v/>
      </c>
    </row>
    <row r="577">
      <c r="B577" s="106" t="n"/>
      <c r="C577" s="106" t="n"/>
      <c r="D577" s="117" t="n"/>
      <c r="E577" s="118">
        <f>IF(C577="","",IFERROR(INDEX(iUnit,MATCH(C577,iName,0)),"?"))</f>
        <v/>
      </c>
      <c r="F577" s="110">
        <f>IF(C577="","",IFERROR(INDEX(iEff,MATCH(C577,iName,0)),0))</f>
        <v/>
      </c>
      <c r="G577" s="108">
        <f>IF(OR(B577="",C577=""),"",N(D577)*N(F577))</f>
        <v/>
      </c>
    </row>
    <row r="578">
      <c r="B578" s="106" t="n"/>
      <c r="C578" s="106" t="n"/>
      <c r="D578" s="117" t="n"/>
      <c r="E578" s="118">
        <f>IF(C578="","",IFERROR(INDEX(iUnit,MATCH(C578,iName,0)),"?"))</f>
        <v/>
      </c>
      <c r="F578" s="110">
        <f>IF(C578="","",IFERROR(INDEX(iEff,MATCH(C578,iName,0)),0))</f>
        <v/>
      </c>
      <c r="G578" s="108">
        <f>IF(OR(B578="",C578=""),"",N(D578)*N(F578))</f>
        <v/>
      </c>
    </row>
    <row r="579">
      <c r="B579" s="106" t="n"/>
      <c r="C579" s="106" t="n"/>
      <c r="D579" s="117" t="n"/>
      <c r="E579" s="118">
        <f>IF(C579="","",IFERROR(INDEX(iUnit,MATCH(C579,iName,0)),"?"))</f>
        <v/>
      </c>
      <c r="F579" s="110">
        <f>IF(C579="","",IFERROR(INDEX(iEff,MATCH(C579,iName,0)),0))</f>
        <v/>
      </c>
      <c r="G579" s="108">
        <f>IF(OR(B579="",C579=""),"",N(D579)*N(F579))</f>
        <v/>
      </c>
    </row>
    <row r="580">
      <c r="B580" s="106" t="n"/>
      <c r="C580" s="106" t="n"/>
      <c r="D580" s="117" t="n"/>
      <c r="E580" s="118">
        <f>IF(C580="","",IFERROR(INDEX(iUnit,MATCH(C580,iName,0)),"?"))</f>
        <v/>
      </c>
      <c r="F580" s="110">
        <f>IF(C580="","",IFERROR(INDEX(iEff,MATCH(C580,iName,0)),0))</f>
        <v/>
      </c>
      <c r="G580" s="108">
        <f>IF(OR(B580="",C580=""),"",N(D580)*N(F580))</f>
        <v/>
      </c>
    </row>
    <row r="581">
      <c r="B581" s="106" t="n"/>
      <c r="C581" s="106" t="n"/>
      <c r="D581" s="117" t="n"/>
      <c r="E581" s="118">
        <f>IF(C581="","",IFERROR(INDEX(iUnit,MATCH(C581,iName,0)),"?"))</f>
        <v/>
      </c>
      <c r="F581" s="110">
        <f>IF(C581="","",IFERROR(INDEX(iEff,MATCH(C581,iName,0)),0))</f>
        <v/>
      </c>
      <c r="G581" s="108">
        <f>IF(OR(B581="",C581=""),"",N(D581)*N(F581))</f>
        <v/>
      </c>
    </row>
    <row r="582">
      <c r="B582" s="106" t="n"/>
      <c r="C582" s="106" t="n"/>
      <c r="D582" s="117" t="n"/>
      <c r="E582" s="118">
        <f>IF(C582="","",IFERROR(INDEX(iUnit,MATCH(C582,iName,0)),"?"))</f>
        <v/>
      </c>
      <c r="F582" s="110">
        <f>IF(C582="","",IFERROR(INDEX(iEff,MATCH(C582,iName,0)),0))</f>
        <v/>
      </c>
      <c r="G582" s="108">
        <f>IF(OR(B582="",C582=""),"",N(D582)*N(F582))</f>
        <v/>
      </c>
    </row>
    <row r="583">
      <c r="B583" s="106" t="n"/>
      <c r="C583" s="106" t="n"/>
      <c r="D583" s="117" t="n"/>
      <c r="E583" s="118">
        <f>IF(C583="","",IFERROR(INDEX(iUnit,MATCH(C583,iName,0)),"?"))</f>
        <v/>
      </c>
      <c r="F583" s="110">
        <f>IF(C583="","",IFERROR(INDEX(iEff,MATCH(C583,iName,0)),0))</f>
        <v/>
      </c>
      <c r="G583" s="108">
        <f>IF(OR(B583="",C583=""),"",N(D583)*N(F583))</f>
        <v/>
      </c>
    </row>
    <row r="584">
      <c r="B584" s="106" t="n"/>
      <c r="C584" s="106" t="n"/>
      <c r="D584" s="117" t="n"/>
      <c r="E584" s="118">
        <f>IF(C584="","",IFERROR(INDEX(iUnit,MATCH(C584,iName,0)),"?"))</f>
        <v/>
      </c>
      <c r="F584" s="110">
        <f>IF(C584="","",IFERROR(INDEX(iEff,MATCH(C584,iName,0)),0))</f>
        <v/>
      </c>
      <c r="G584" s="108">
        <f>IF(OR(B584="",C584=""),"",N(D584)*N(F584))</f>
        <v/>
      </c>
    </row>
    <row r="585">
      <c r="B585" s="106" t="n"/>
      <c r="C585" s="106" t="n"/>
      <c r="D585" s="117" t="n"/>
      <c r="E585" s="118">
        <f>IF(C585="","",IFERROR(INDEX(iUnit,MATCH(C585,iName,0)),"?"))</f>
        <v/>
      </c>
      <c r="F585" s="110">
        <f>IF(C585="","",IFERROR(INDEX(iEff,MATCH(C585,iName,0)),0))</f>
        <v/>
      </c>
      <c r="G585" s="108">
        <f>IF(OR(B585="",C585=""),"",N(D585)*N(F585))</f>
        <v/>
      </c>
    </row>
    <row r="586">
      <c r="B586" s="106" t="n"/>
      <c r="C586" s="106" t="n"/>
      <c r="D586" s="117" t="n"/>
      <c r="E586" s="118">
        <f>IF(C586="","",IFERROR(INDEX(iUnit,MATCH(C586,iName,0)),"?"))</f>
        <v/>
      </c>
      <c r="F586" s="110">
        <f>IF(C586="","",IFERROR(INDEX(iEff,MATCH(C586,iName,0)),0))</f>
        <v/>
      </c>
      <c r="G586" s="108">
        <f>IF(OR(B586="",C586=""),"",N(D586)*N(F586))</f>
        <v/>
      </c>
    </row>
    <row r="587">
      <c r="B587" s="106" t="n"/>
      <c r="C587" s="106" t="n"/>
      <c r="D587" s="117" t="n"/>
      <c r="E587" s="118">
        <f>IF(C587="","",IFERROR(INDEX(iUnit,MATCH(C587,iName,0)),"?"))</f>
        <v/>
      </c>
      <c r="F587" s="110">
        <f>IF(C587="","",IFERROR(INDEX(iEff,MATCH(C587,iName,0)),0))</f>
        <v/>
      </c>
      <c r="G587" s="108">
        <f>IF(OR(B587="",C587=""),"",N(D587)*N(F587))</f>
        <v/>
      </c>
    </row>
    <row r="588">
      <c r="B588" s="106" t="n"/>
      <c r="C588" s="106" t="n"/>
      <c r="D588" s="117" t="n"/>
      <c r="E588" s="118">
        <f>IF(C588="","",IFERROR(INDEX(iUnit,MATCH(C588,iName,0)),"?"))</f>
        <v/>
      </c>
      <c r="F588" s="110">
        <f>IF(C588="","",IFERROR(INDEX(iEff,MATCH(C588,iName,0)),0))</f>
        <v/>
      </c>
      <c r="G588" s="108">
        <f>IF(OR(B588="",C588=""),"",N(D588)*N(F588))</f>
        <v/>
      </c>
    </row>
    <row r="589">
      <c r="B589" s="106" t="n"/>
      <c r="C589" s="106" t="n"/>
      <c r="D589" s="117" t="n"/>
      <c r="E589" s="118">
        <f>IF(C589="","",IFERROR(INDEX(iUnit,MATCH(C589,iName,0)),"?"))</f>
        <v/>
      </c>
      <c r="F589" s="110">
        <f>IF(C589="","",IFERROR(INDEX(iEff,MATCH(C589,iName,0)),0))</f>
        <v/>
      </c>
      <c r="G589" s="108">
        <f>IF(OR(B589="",C589=""),"",N(D589)*N(F589))</f>
        <v/>
      </c>
    </row>
    <row r="590">
      <c r="B590" s="106" t="n"/>
      <c r="C590" s="106" t="n"/>
      <c r="D590" s="117" t="n"/>
      <c r="E590" s="118">
        <f>IF(C590="","",IFERROR(INDEX(iUnit,MATCH(C590,iName,0)),"?"))</f>
        <v/>
      </c>
      <c r="F590" s="110">
        <f>IF(C590="","",IFERROR(INDEX(iEff,MATCH(C590,iName,0)),0))</f>
        <v/>
      </c>
      <c r="G590" s="108">
        <f>IF(OR(B590="",C590=""),"",N(D590)*N(F590))</f>
        <v/>
      </c>
    </row>
    <row r="591">
      <c r="B591" s="106" t="n"/>
      <c r="C591" s="106" t="n"/>
      <c r="D591" s="117" t="n"/>
      <c r="E591" s="118">
        <f>IF(C591="","",IFERROR(INDEX(iUnit,MATCH(C591,iName,0)),"?"))</f>
        <v/>
      </c>
      <c r="F591" s="110">
        <f>IF(C591="","",IFERROR(INDEX(iEff,MATCH(C591,iName,0)),0))</f>
        <v/>
      </c>
      <c r="G591" s="108">
        <f>IF(OR(B591="",C591=""),"",N(D591)*N(F591))</f>
        <v/>
      </c>
    </row>
    <row r="592">
      <c r="B592" s="106" t="n"/>
      <c r="C592" s="106" t="n"/>
      <c r="D592" s="117" t="n"/>
      <c r="E592" s="118">
        <f>IF(C592="","",IFERROR(INDEX(iUnit,MATCH(C592,iName,0)),"?"))</f>
        <v/>
      </c>
      <c r="F592" s="110">
        <f>IF(C592="","",IFERROR(INDEX(iEff,MATCH(C592,iName,0)),0))</f>
        <v/>
      </c>
      <c r="G592" s="108">
        <f>IF(OR(B592="",C592=""),"",N(D592)*N(F592))</f>
        <v/>
      </c>
    </row>
    <row r="593">
      <c r="B593" s="106" t="n"/>
      <c r="C593" s="106" t="n"/>
      <c r="D593" s="117" t="n"/>
      <c r="E593" s="118">
        <f>IF(C593="","",IFERROR(INDEX(iUnit,MATCH(C593,iName,0)),"?"))</f>
        <v/>
      </c>
      <c r="F593" s="110">
        <f>IF(C593="","",IFERROR(INDEX(iEff,MATCH(C593,iName,0)),0))</f>
        <v/>
      </c>
      <c r="G593" s="108">
        <f>IF(OR(B593="",C593=""),"",N(D593)*N(F593))</f>
        <v/>
      </c>
    </row>
    <row r="594">
      <c r="B594" s="106" t="n"/>
      <c r="C594" s="106" t="n"/>
      <c r="D594" s="117" t="n"/>
      <c r="E594" s="118">
        <f>IF(C594="","",IFERROR(INDEX(iUnit,MATCH(C594,iName,0)),"?"))</f>
        <v/>
      </c>
      <c r="F594" s="110">
        <f>IF(C594="","",IFERROR(INDEX(iEff,MATCH(C594,iName,0)),0))</f>
        <v/>
      </c>
      <c r="G594" s="108">
        <f>IF(OR(B594="",C594=""),"",N(D594)*N(F594))</f>
        <v/>
      </c>
    </row>
    <row r="595">
      <c r="B595" s="106" t="n"/>
      <c r="C595" s="106" t="n"/>
      <c r="D595" s="117" t="n"/>
      <c r="E595" s="118">
        <f>IF(C595="","",IFERROR(INDEX(iUnit,MATCH(C595,iName,0)),"?"))</f>
        <v/>
      </c>
      <c r="F595" s="110">
        <f>IF(C595="","",IFERROR(INDEX(iEff,MATCH(C595,iName,0)),0))</f>
        <v/>
      </c>
      <c r="G595" s="108">
        <f>IF(OR(B595="",C595=""),"",N(D595)*N(F595))</f>
        <v/>
      </c>
    </row>
    <row r="596">
      <c r="B596" s="106" t="n"/>
      <c r="C596" s="106" t="n"/>
      <c r="D596" s="117" t="n"/>
      <c r="E596" s="118">
        <f>IF(C596="","",IFERROR(INDEX(iUnit,MATCH(C596,iName,0)),"?"))</f>
        <v/>
      </c>
      <c r="F596" s="110">
        <f>IF(C596="","",IFERROR(INDEX(iEff,MATCH(C596,iName,0)),0))</f>
        <v/>
      </c>
      <c r="G596" s="108">
        <f>IF(OR(B596="",C596=""),"",N(D596)*N(F596))</f>
        <v/>
      </c>
    </row>
    <row r="597">
      <c r="B597" s="106" t="n"/>
      <c r="C597" s="106" t="n"/>
      <c r="D597" s="117" t="n"/>
      <c r="E597" s="118">
        <f>IF(C597="","",IFERROR(INDEX(iUnit,MATCH(C597,iName,0)),"?"))</f>
        <v/>
      </c>
      <c r="F597" s="110">
        <f>IF(C597="","",IFERROR(INDEX(iEff,MATCH(C597,iName,0)),0))</f>
        <v/>
      </c>
      <c r="G597" s="108">
        <f>IF(OR(B597="",C597=""),"",N(D597)*N(F597))</f>
        <v/>
      </c>
    </row>
    <row r="598">
      <c r="B598" s="106" t="n"/>
      <c r="C598" s="106" t="n"/>
      <c r="D598" s="117" t="n"/>
      <c r="E598" s="118">
        <f>IF(C598="","",IFERROR(INDEX(iUnit,MATCH(C598,iName,0)),"?"))</f>
        <v/>
      </c>
      <c r="F598" s="110">
        <f>IF(C598="","",IFERROR(INDEX(iEff,MATCH(C598,iName,0)),0))</f>
        <v/>
      </c>
      <c r="G598" s="108">
        <f>IF(OR(B598="",C598=""),"",N(D598)*N(F598))</f>
        <v/>
      </c>
    </row>
    <row r="599">
      <c r="B599" s="106" t="n"/>
      <c r="C599" s="106" t="n"/>
      <c r="D599" s="117" t="n"/>
      <c r="E599" s="118">
        <f>IF(C599="","",IFERROR(INDEX(iUnit,MATCH(C599,iName,0)),"?"))</f>
        <v/>
      </c>
      <c r="F599" s="110">
        <f>IF(C599="","",IFERROR(INDEX(iEff,MATCH(C599,iName,0)),0))</f>
        <v/>
      </c>
      <c r="G599" s="108">
        <f>IF(OR(B599="",C599=""),"",N(D599)*N(F599))</f>
        <v/>
      </c>
    </row>
    <row r="600">
      <c r="B600" s="106" t="n"/>
      <c r="C600" s="106" t="n"/>
      <c r="D600" s="117" t="n"/>
      <c r="E600" s="118">
        <f>IF(C600="","",IFERROR(INDEX(iUnit,MATCH(C600,iName,0)),"?"))</f>
        <v/>
      </c>
      <c r="F600" s="110">
        <f>IF(C600="","",IFERROR(INDEX(iEff,MATCH(C600,iName,0)),0))</f>
        <v/>
      </c>
      <c r="G600" s="108">
        <f>IF(OR(B600="",C600=""),"",N(D600)*N(F600))</f>
        <v/>
      </c>
    </row>
    <row r="601">
      <c r="B601" s="106" t="n"/>
      <c r="C601" s="106" t="n"/>
      <c r="D601" s="117" t="n"/>
      <c r="E601" s="118">
        <f>IF(C601="","",IFERROR(INDEX(iUnit,MATCH(C601,iName,0)),"?"))</f>
        <v/>
      </c>
      <c r="F601" s="110">
        <f>IF(C601="","",IFERROR(INDEX(iEff,MATCH(C601,iName,0)),0))</f>
        <v/>
      </c>
      <c r="G601" s="108">
        <f>IF(OR(B601="",C601=""),"",N(D601)*N(F601))</f>
        <v/>
      </c>
    </row>
    <row r="602">
      <c r="B602" s="106" t="n"/>
      <c r="C602" s="106" t="n"/>
      <c r="D602" s="117" t="n"/>
      <c r="E602" s="118">
        <f>IF(C602="","",IFERROR(INDEX(iUnit,MATCH(C602,iName,0)),"?"))</f>
        <v/>
      </c>
      <c r="F602" s="110">
        <f>IF(C602="","",IFERROR(INDEX(iEff,MATCH(C602,iName,0)),0))</f>
        <v/>
      </c>
      <c r="G602" s="108">
        <f>IF(OR(B602="",C602=""),"",N(D602)*N(F602))</f>
        <v/>
      </c>
    </row>
    <row r="603">
      <c r="B603" s="106" t="n"/>
      <c r="C603" s="106" t="n"/>
      <c r="D603" s="117" t="n"/>
      <c r="E603" s="118">
        <f>IF(C603="","",IFERROR(INDEX(iUnit,MATCH(C603,iName,0)),"?"))</f>
        <v/>
      </c>
      <c r="F603" s="110">
        <f>IF(C603="","",IFERROR(INDEX(iEff,MATCH(C603,iName,0)),0))</f>
        <v/>
      </c>
      <c r="G603" s="108">
        <f>IF(OR(B603="",C603=""),"",N(D603)*N(F603))</f>
        <v/>
      </c>
    </row>
    <row r="604">
      <c r="B604" s="106" t="n"/>
      <c r="C604" s="106" t="n"/>
      <c r="D604" s="117" t="n"/>
      <c r="E604" s="118">
        <f>IF(C604="","",IFERROR(INDEX(iUnit,MATCH(C604,iName,0)),"?"))</f>
        <v/>
      </c>
      <c r="F604" s="110">
        <f>IF(C604="","",IFERROR(INDEX(iEff,MATCH(C604,iName,0)),0))</f>
        <v/>
      </c>
      <c r="G604" s="108">
        <f>IF(OR(B604="",C604=""),"",N(D604)*N(F604))</f>
        <v/>
      </c>
    </row>
    <row r="605">
      <c r="B605" s="106" t="n"/>
      <c r="C605" s="106" t="n"/>
      <c r="D605" s="117" t="n"/>
      <c r="E605" s="118">
        <f>IF(C605="","",IFERROR(INDEX(iUnit,MATCH(C605,iName,0)),"?"))</f>
        <v/>
      </c>
      <c r="F605" s="110">
        <f>IF(C605="","",IFERROR(INDEX(iEff,MATCH(C605,iName,0)),0))</f>
        <v/>
      </c>
      <c r="G605" s="108">
        <f>IF(OR(B605="",C605=""),"",N(D605)*N(F605))</f>
        <v/>
      </c>
    </row>
    <row r="606">
      <c r="B606" s="106" t="n"/>
      <c r="C606" s="106" t="n"/>
      <c r="D606" s="117" t="n"/>
      <c r="E606" s="118">
        <f>IF(C606="","",IFERROR(INDEX(iUnit,MATCH(C606,iName,0)),"?"))</f>
        <v/>
      </c>
      <c r="F606" s="110">
        <f>IF(C606="","",IFERROR(INDEX(iEff,MATCH(C606,iName,0)),0))</f>
        <v/>
      </c>
      <c r="G606" s="108">
        <f>IF(OR(B606="",C606=""),"",N(D606)*N(F606))</f>
        <v/>
      </c>
    </row>
    <row r="607">
      <c r="B607" s="106" t="n"/>
      <c r="C607" s="106" t="n"/>
      <c r="D607" s="117" t="n"/>
      <c r="E607" s="118">
        <f>IF(C607="","",IFERROR(INDEX(iUnit,MATCH(C607,iName,0)),"?"))</f>
        <v/>
      </c>
      <c r="F607" s="110">
        <f>IF(C607="","",IFERROR(INDEX(iEff,MATCH(C607,iName,0)),0))</f>
        <v/>
      </c>
      <c r="G607" s="108">
        <f>IF(OR(B607="",C607=""),"",N(D607)*N(F607))</f>
        <v/>
      </c>
    </row>
  </sheetData>
  <sheetProtection selectLockedCells="0" selectUnlockedCells="0" sheet="1" objects="0" insertRows="1" insertHyperlinks="1" autoFilter="1" scenarios="0" formatColumns="0" deleteColumns="1" insertColumns="1" pivotTables="1" deleteRows="1" formatCells="1" formatRows="0" sort="1" password="E778"/>
  <mergeCells count="2">
    <mergeCell ref="B3:G4"/>
    <mergeCell ref="B1:G2"/>
  </mergeCells>
  <conditionalFormatting sqref="E8:E607">
    <cfRule type="cellIs" priority="1" operator="equal" dxfId="8">
      <formula>"?"</formula>
    </cfRule>
  </conditionalFormatting>
  <dataValidations count="3">
    <dataValidation sqref="B8:B607" showDropDown="0" showInputMessage="0" showErrorMessage="0" allowBlank="1" type="list">
      <formula1>=mName</formula1>
    </dataValidation>
    <dataValidation sqref="C8:C607" showDropDown="0" showInputMessage="0" showErrorMessage="0" allowBlank="1" type="list">
      <formula1>=iName</formula1>
    </dataValidation>
    <dataValidation sqref="D8:D607" showDropDown="0" showInputMessage="0" showErrorMessage="0" allowBlank="1" type="decimal" operator="greaterThanOrEqual">
      <formula1>0</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tabColor rgb="00F5C451"/>
    <outlinePr summaryBelow="1" summaryRight="1"/>
    <pageSetUpPr fitToPage="1"/>
  </sheetPr>
  <dimension ref="A1:G157"/>
  <sheetViews>
    <sheetView showGridLines="0" zoomScale="90" workbookViewId="0">
      <pane xSplit="1" ySplit="7" topLeftCell="B8" activePane="bottomRight" state="frozen"/>
      <selection pane="topRight"/>
      <selection pane="bottomLeft"/>
      <selection pane="bottomRight" activeCell="A1" sqref="A1"/>
    </sheetView>
  </sheetViews>
  <sheetFormatPr baseColWidth="8" defaultRowHeight="15"/>
  <cols>
    <col width="2.5" customWidth="1" min="1" max="1"/>
    <col width="26" customWidth="1" min="2" max="2"/>
    <col width="9" customWidth="1" min="3" max="3"/>
    <col width="14" customWidth="1" min="4" max="4"/>
    <col width="11" customWidth="1" min="5" max="5"/>
    <col width="18" customWidth="1" min="6" max="6"/>
    <col width="20" customWidth="1" min="7" max="7"/>
  </cols>
  <sheetData>
    <row r="1">
      <c r="A1" s="1" t="n"/>
      <c r="B1" s="100">
        <f>"KEYONE  /  "&amp;Lang!$B$142</f>
        <v/>
      </c>
    </row>
    <row r="2">
      <c r="A2" s="1" t="n"/>
    </row>
    <row r="3" ht="18" customHeight="1">
      <c r="A3" s="1" t="n"/>
      <c r="B3" s="102">
        <f>Lang!$B$143</f>
        <v/>
      </c>
    </row>
    <row r="4" ht="18" customHeight="1">
      <c r="A4" s="1" t="n"/>
    </row>
    <row r="5" ht="24" customHeight="1">
      <c r="A5" s="1" t="n"/>
      <c r="B5" s="7">
        <f>HYPERLINK("#'START'!A1",Lang!$B$2)</f>
        <v/>
      </c>
      <c r="C5" s="7">
        <f>HYPERLINK("#'Dashboard'!A1",Lang!$B$3)</f>
        <v/>
      </c>
      <c r="D5" s="7">
        <f>HYPERLINK("#'Menu'!A1",Lang!$B$10)</f>
        <v/>
      </c>
      <c r="E5" s="7">
        <f>HYPERLINK("#'Recipes'!A1",Lang!$B$11)</f>
        <v/>
      </c>
      <c r="F5" s="7">
        <f>HYPERLINK("#'Settings'!A1",Lang!$B$5)</f>
        <v/>
      </c>
      <c r="G5" s="1" t="n"/>
    </row>
    <row r="6">
      <c r="A6" s="1" t="n"/>
      <c r="B6" s="1" t="n"/>
      <c r="C6" s="1" t="n"/>
      <c r="D6" s="1" t="n"/>
      <c r="E6" s="1" t="n"/>
      <c r="F6" s="1" t="n"/>
      <c r="G6" s="1" t="n"/>
    </row>
    <row r="7" ht="32" customHeight="1">
      <c r="B7" s="103">
        <f>Lang!$B$144</f>
        <v/>
      </c>
      <c r="C7" s="103">
        <f>Lang!$B$145</f>
        <v/>
      </c>
      <c r="D7" s="103">
        <f>Lang!$B$146</f>
        <v/>
      </c>
      <c r="E7" s="103">
        <f>Lang!$B$147</f>
        <v/>
      </c>
      <c r="F7" s="103">
        <f>Lang!$B$148</f>
        <v/>
      </c>
      <c r="G7" s="103">
        <f>Lang!$B$149</f>
        <v/>
      </c>
    </row>
    <row r="8">
      <c r="B8" s="106" t="inlineStr">
        <is>
          <t>Flour</t>
        </is>
      </c>
      <c r="C8" s="106" t="inlineStr">
        <is>
          <t>kg</t>
        </is>
      </c>
      <c r="D8" s="107" t="n">
        <v>0.95</v>
      </c>
      <c r="E8" s="124" t="n">
        <v>1</v>
      </c>
      <c r="F8" s="108">
        <f>IF(OR(B8="",N(D8)=0),"",D8/IF(N(E8)&gt;0,E8,1))</f>
        <v/>
      </c>
      <c r="G8" s="106" t="inlineStr">
        <is>
          <t>Metro</t>
        </is>
      </c>
    </row>
    <row r="9">
      <c r="B9" s="106" t="inlineStr">
        <is>
          <t>Spaghetti</t>
        </is>
      </c>
      <c r="C9" s="106" t="inlineStr">
        <is>
          <t>kg</t>
        </is>
      </c>
      <c r="D9" s="107" t="n">
        <v>2.6</v>
      </c>
      <c r="E9" s="124" t="n">
        <v>1</v>
      </c>
      <c r="F9" s="108">
        <f>IF(OR(B9="",N(D9)=0),"",D9/IF(N(E9)&gt;0,E9,1))</f>
        <v/>
      </c>
      <c r="G9" s="106" t="inlineStr">
        <is>
          <t>Metro</t>
        </is>
      </c>
    </row>
    <row r="10">
      <c r="B10" s="106" t="inlineStr">
        <is>
          <t>Arborio rice</t>
        </is>
      </c>
      <c r="C10" s="106" t="inlineStr">
        <is>
          <t>kg</t>
        </is>
      </c>
      <c r="D10" s="107" t="n">
        <v>3.9</v>
      </c>
      <c r="E10" s="124" t="n">
        <v>1</v>
      </c>
      <c r="F10" s="108">
        <f>IF(OR(B10="",N(D10)=0),"",D10/IF(N(E10)&gt;0,E10,1))</f>
        <v/>
      </c>
      <c r="G10" s="106" t="inlineStr">
        <is>
          <t>Metro</t>
        </is>
      </c>
    </row>
    <row r="11">
      <c r="B11" s="106" t="inlineStr">
        <is>
          <t>Eggs</t>
        </is>
      </c>
      <c r="C11" s="106" t="inlineStr">
        <is>
          <t>pc</t>
        </is>
      </c>
      <c r="D11" s="107" t="n">
        <v>0.32</v>
      </c>
      <c r="E11" s="124" t="n">
        <v>1</v>
      </c>
      <c r="F11" s="108">
        <f>IF(OR(B11="",N(D11)=0),"",D11/IF(N(E11)&gt;0,E11,1))</f>
        <v/>
      </c>
      <c r="G11" s="106" t="inlineStr">
        <is>
          <t>Farm Huber</t>
        </is>
      </c>
    </row>
    <row r="12">
      <c r="B12" s="106" t="inlineStr">
        <is>
          <t>Guanciale</t>
        </is>
      </c>
      <c r="C12" s="106" t="inlineStr">
        <is>
          <t>kg</t>
        </is>
      </c>
      <c r="D12" s="107" t="n">
        <v>18.5</v>
      </c>
      <c r="E12" s="124" t="n">
        <v>0.95</v>
      </c>
      <c r="F12" s="108">
        <f>IF(OR(B12="",N(D12)=0),"",D12/IF(N(E12)&gt;0,E12,1))</f>
        <v/>
      </c>
      <c r="G12" s="106" t="inlineStr">
        <is>
          <t>Italfood</t>
        </is>
      </c>
    </row>
    <row r="13">
      <c r="B13" s="106" t="inlineStr">
        <is>
          <t>Parmesan</t>
        </is>
      </c>
      <c r="C13" s="106" t="inlineStr">
        <is>
          <t>kg</t>
        </is>
      </c>
      <c r="D13" s="107" t="n">
        <v>21</v>
      </c>
      <c r="E13" s="124" t="n">
        <v>0.97</v>
      </c>
      <c r="F13" s="108">
        <f>IF(OR(B13="",N(D13)=0),"",D13/IF(N(E13)&gt;0,E13,1))</f>
        <v/>
      </c>
      <c r="G13" s="106" t="inlineStr">
        <is>
          <t>Italfood</t>
        </is>
      </c>
    </row>
    <row r="14">
      <c r="B14" s="106" t="inlineStr">
        <is>
          <t>Mozzarella</t>
        </is>
      </c>
      <c r="C14" s="106" t="inlineStr">
        <is>
          <t>kg</t>
        </is>
      </c>
      <c r="D14" s="107" t="n">
        <v>9.4</v>
      </c>
      <c r="E14" s="124" t="n">
        <v>1</v>
      </c>
      <c r="F14" s="108">
        <f>IF(OR(B14="",N(D14)=0),"",D14/IF(N(E14)&gt;0,E14,1))</f>
        <v/>
      </c>
      <c r="G14" s="106" t="inlineStr">
        <is>
          <t>Italfood</t>
        </is>
      </c>
    </row>
    <row r="15">
      <c r="B15" s="106" t="inlineStr">
        <is>
          <t>Tomatoes</t>
        </is>
      </c>
      <c r="C15" s="106" t="inlineStr">
        <is>
          <t>kg</t>
        </is>
      </c>
      <c r="D15" s="107" t="n">
        <v>3.2</v>
      </c>
      <c r="E15" s="124" t="n">
        <v>0.9</v>
      </c>
      <c r="F15" s="108">
        <f>IF(OR(B15="",N(D15)=0),"",D15/IF(N(E15)&gt;0,E15,1))</f>
        <v/>
      </c>
      <c r="G15" s="106" t="inlineStr">
        <is>
          <t>Market</t>
        </is>
      </c>
    </row>
    <row r="16">
      <c r="B16" s="106" t="inlineStr">
        <is>
          <t>Basil</t>
        </is>
      </c>
      <c r="C16" s="106" t="inlineStr">
        <is>
          <t>kg</t>
        </is>
      </c>
      <c r="D16" s="107" t="n">
        <v>22</v>
      </c>
      <c r="E16" s="124" t="n">
        <v>0.7</v>
      </c>
      <c r="F16" s="108">
        <f>IF(OR(B16="",N(D16)=0),"",D16/IF(N(E16)&gt;0,E16,1))</f>
        <v/>
      </c>
      <c r="G16" s="106" t="inlineStr">
        <is>
          <t>Market</t>
        </is>
      </c>
    </row>
    <row r="17">
      <c r="B17" s="106" t="inlineStr">
        <is>
          <t>Olive oil</t>
        </is>
      </c>
      <c r="C17" s="106" t="inlineStr">
        <is>
          <t>l</t>
        </is>
      </c>
      <c r="D17" s="107" t="n">
        <v>10.5</v>
      </c>
      <c r="E17" s="124" t="n">
        <v>1</v>
      </c>
      <c r="F17" s="108">
        <f>IF(OR(B17="",N(D17)=0),"",D17/IF(N(E17)&gt;0,E17,1))</f>
        <v/>
      </c>
      <c r="G17" s="106" t="inlineStr">
        <is>
          <t>Italfood</t>
        </is>
      </c>
    </row>
    <row r="18">
      <c r="B18" s="106" t="inlineStr">
        <is>
          <t>Baguette</t>
        </is>
      </c>
      <c r="C18" s="106" t="inlineStr">
        <is>
          <t>pc</t>
        </is>
      </c>
      <c r="D18" s="107" t="n">
        <v>1.2</v>
      </c>
      <c r="E18" s="124" t="n">
        <v>1</v>
      </c>
      <c r="F18" s="108">
        <f>IF(OR(B18="",N(D18)=0),"",D18/IF(N(E18)&gt;0,E18,1))</f>
        <v/>
      </c>
      <c r="G18" s="106" t="inlineStr">
        <is>
          <t>Bakery Maier</t>
        </is>
      </c>
    </row>
    <row r="19">
      <c r="B19" s="106" t="inlineStr">
        <is>
          <t>Romaine lettuce</t>
        </is>
      </c>
      <c r="C19" s="106" t="inlineStr">
        <is>
          <t>kg</t>
        </is>
      </c>
      <c r="D19" s="107" t="n">
        <v>3.6</v>
      </c>
      <c r="E19" s="124" t="n">
        <v>0.75</v>
      </c>
      <c r="F19" s="108">
        <f>IF(OR(B19="",N(D19)=0),"",D19/IF(N(E19)&gt;0,E19,1))</f>
        <v/>
      </c>
      <c r="G19" s="106" t="inlineStr">
        <is>
          <t>Market</t>
        </is>
      </c>
    </row>
    <row r="20">
      <c r="B20" s="106" t="inlineStr">
        <is>
          <t>Chicken breast</t>
        </is>
      </c>
      <c r="C20" s="106" t="inlineStr">
        <is>
          <t>kg</t>
        </is>
      </c>
      <c r="D20" s="107" t="n">
        <v>11.2</v>
      </c>
      <c r="E20" s="124" t="n">
        <v>0.95</v>
      </c>
      <c r="F20" s="108">
        <f>IF(OR(B20="",N(D20)=0),"",D20/IF(N(E20)&gt;0,E20,1))</f>
        <v/>
      </c>
      <c r="G20" s="106" t="inlineStr">
        <is>
          <t>Metro</t>
        </is>
      </c>
    </row>
    <row r="21">
      <c r="B21" s="106" t="inlineStr">
        <is>
          <t>Veal escalope</t>
        </is>
      </c>
      <c r="C21" s="106" t="inlineStr">
        <is>
          <t>kg</t>
        </is>
      </c>
      <c r="D21" s="107" t="n">
        <v>34</v>
      </c>
      <c r="E21" s="124" t="n">
        <v>0.92</v>
      </c>
      <c r="F21" s="108">
        <f>IF(OR(B21="",N(D21)=0),"",D21/IF(N(E21)&gt;0,E21,1))</f>
        <v/>
      </c>
      <c r="G21" s="106" t="inlineStr">
        <is>
          <t>Butcher Keller</t>
        </is>
      </c>
    </row>
    <row r="22">
      <c r="B22" s="106" t="inlineStr">
        <is>
          <t>Potatoes</t>
        </is>
      </c>
      <c r="C22" s="106" t="inlineStr">
        <is>
          <t>kg</t>
        </is>
      </c>
      <c r="D22" s="107" t="n">
        <v>1.3</v>
      </c>
      <c r="E22" s="124" t="n">
        <v>0.8</v>
      </c>
      <c r="F22" s="108">
        <f>IF(OR(B22="",N(D22)=0),"",D22/IF(N(E22)&gt;0,E22,1))</f>
        <v/>
      </c>
      <c r="G22" s="106" t="inlineStr">
        <is>
          <t>Market</t>
        </is>
      </c>
    </row>
    <row r="23">
      <c r="B23" s="106" t="inlineStr">
        <is>
          <t>Salmon fillet</t>
        </is>
      </c>
      <c r="C23" s="106" t="inlineStr">
        <is>
          <t>kg</t>
        </is>
      </c>
      <c r="D23" s="107" t="n">
        <v>27</v>
      </c>
      <c r="E23" s="124" t="n">
        <v>0.9</v>
      </c>
      <c r="F23" s="108">
        <f>IF(OR(B23="",N(D23)=0),"",D23/IF(N(E23)&gt;0,E23,1))</f>
        <v/>
      </c>
      <c r="G23" s="106" t="inlineStr">
        <is>
          <t>Fish Nord</t>
        </is>
      </c>
    </row>
    <row r="24">
      <c r="B24" s="106" t="inlineStr">
        <is>
          <t>Mushrooms</t>
        </is>
      </c>
      <c r="C24" s="106" t="inlineStr">
        <is>
          <t>kg</t>
        </is>
      </c>
      <c r="D24" s="107" t="n">
        <v>7.4</v>
      </c>
      <c r="E24" s="124" t="n">
        <v>0.9</v>
      </c>
      <c r="F24" s="108">
        <f>IF(OR(B24="",N(D24)=0),"",D24/IF(N(E24)&gt;0,E24,1))</f>
        <v/>
      </c>
      <c r="G24" s="106" t="inlineStr">
        <is>
          <t>Market</t>
        </is>
      </c>
    </row>
    <row r="25">
      <c r="B25" s="106" t="inlineStr">
        <is>
          <t>Butter</t>
        </is>
      </c>
      <c r="C25" s="106" t="inlineStr">
        <is>
          <t>kg</t>
        </is>
      </c>
      <c r="D25" s="107" t="n">
        <v>9.800000000000001</v>
      </c>
      <c r="E25" s="124" t="n">
        <v>1</v>
      </c>
      <c r="F25" s="108">
        <f>IF(OR(B25="",N(D25)=0),"",D25/IF(N(E25)&gt;0,E25,1))</f>
        <v/>
      </c>
      <c r="G25" s="106" t="inlineStr">
        <is>
          <t>Metro</t>
        </is>
      </c>
    </row>
    <row r="26">
      <c r="B26" s="106" t="inlineStr">
        <is>
          <t>Cream</t>
        </is>
      </c>
      <c r="C26" s="106" t="inlineStr">
        <is>
          <t>l</t>
        </is>
      </c>
      <c r="D26" s="107" t="n">
        <v>4.6</v>
      </c>
      <c r="E26" s="124" t="n">
        <v>1</v>
      </c>
      <c r="F26" s="108">
        <f>IF(OR(B26="",N(D26)=0),"",D26/IF(N(E26)&gt;0,E26,1))</f>
        <v/>
      </c>
      <c r="G26" s="106" t="inlineStr">
        <is>
          <t>Metro</t>
        </is>
      </c>
    </row>
    <row r="27">
      <c r="B27" s="106" t="inlineStr">
        <is>
          <t>Mascarpone</t>
        </is>
      </c>
      <c r="C27" s="106" t="inlineStr">
        <is>
          <t>kg</t>
        </is>
      </c>
      <c r="D27" s="107" t="n">
        <v>9.6</v>
      </c>
      <c r="E27" s="124" t="n">
        <v>1</v>
      </c>
      <c r="F27" s="108">
        <f>IF(OR(B27="",N(D27)=0),"",D27/IF(N(E27)&gt;0,E27,1))</f>
        <v/>
      </c>
      <c r="G27" s="106" t="inlineStr">
        <is>
          <t>Italfood</t>
        </is>
      </c>
    </row>
    <row r="28">
      <c r="B28" s="106" t="inlineStr">
        <is>
          <t>Ladyfingers</t>
        </is>
      </c>
      <c r="C28" s="106" t="inlineStr">
        <is>
          <t>kg</t>
        </is>
      </c>
      <c r="D28" s="107" t="n">
        <v>8.199999999999999</v>
      </c>
      <c r="E28" s="124" t="n">
        <v>1</v>
      </c>
      <c r="F28" s="108">
        <f>IF(OR(B28="",N(D28)=0),"",D28/IF(N(E28)&gt;0,E28,1))</f>
        <v/>
      </c>
      <c r="G28" s="106" t="inlineStr">
        <is>
          <t>Italfood</t>
        </is>
      </c>
    </row>
    <row r="29">
      <c r="B29" s="106" t="inlineStr">
        <is>
          <t>Coffee beans</t>
        </is>
      </c>
      <c r="C29" s="106" t="inlineStr">
        <is>
          <t>kg</t>
        </is>
      </c>
      <c r="D29" s="107" t="n">
        <v>21</v>
      </c>
      <c r="E29" s="124" t="n">
        <v>1</v>
      </c>
      <c r="F29" s="108">
        <f>IF(OR(B29="",N(D29)=0),"",D29/IF(N(E29)&gt;0,E29,1))</f>
        <v/>
      </c>
      <c r="G29" s="106" t="inlineStr">
        <is>
          <t>Roastery</t>
        </is>
      </c>
    </row>
    <row r="30">
      <c r="B30" s="106" t="inlineStr">
        <is>
          <t>Milk</t>
        </is>
      </c>
      <c r="C30" s="106" t="inlineStr">
        <is>
          <t>l</t>
        </is>
      </c>
      <c r="D30" s="107" t="n">
        <v>1.25</v>
      </c>
      <c r="E30" s="124" t="n">
        <v>1</v>
      </c>
      <c r="F30" s="108">
        <f>IF(OR(B30="",N(D30)=0),"",D30/IF(N(E30)&gt;0,E30,1))</f>
        <v/>
      </c>
      <c r="G30" s="106" t="inlineStr">
        <is>
          <t>Metro</t>
        </is>
      </c>
    </row>
    <row r="31">
      <c r="B31" s="106" t="inlineStr">
        <is>
          <t>Lemons</t>
        </is>
      </c>
      <c r="C31" s="106" t="inlineStr">
        <is>
          <t>kg</t>
        </is>
      </c>
      <c r="D31" s="107" t="n">
        <v>3.2</v>
      </c>
      <c r="E31" s="124" t="n">
        <v>0.6</v>
      </c>
      <c r="F31" s="108">
        <f>IF(OR(B31="",N(D31)=0),"",D31/IF(N(E31)&gt;0,E31,1))</f>
        <v/>
      </c>
      <c r="G31" s="106" t="inlineStr">
        <is>
          <t>Market</t>
        </is>
      </c>
    </row>
    <row r="32">
      <c r="B32" s="106" t="inlineStr">
        <is>
          <t>Sugar</t>
        </is>
      </c>
      <c r="C32" s="106" t="inlineStr">
        <is>
          <t>kg</t>
        </is>
      </c>
      <c r="D32" s="107" t="n">
        <v>1.2</v>
      </c>
      <c r="E32" s="124" t="n">
        <v>1</v>
      </c>
      <c r="F32" s="108">
        <f>IF(OR(B32="",N(D32)=0),"",D32/IF(N(E32)&gt;0,E32,1))</f>
        <v/>
      </c>
      <c r="G32" s="106" t="inlineStr">
        <is>
          <t>Metro</t>
        </is>
      </c>
    </row>
    <row r="33">
      <c r="B33" s="106" t="inlineStr">
        <is>
          <t>Dark chocolate</t>
        </is>
      </c>
      <c r="C33" s="106" t="inlineStr">
        <is>
          <t>kg</t>
        </is>
      </c>
      <c r="D33" s="107" t="n">
        <v>12.5</v>
      </c>
      <c r="E33" s="124" t="n">
        <v>1</v>
      </c>
      <c r="F33" s="108">
        <f>IF(OR(B33="",N(D33)=0),"",D33/IF(N(E33)&gt;0,E33,1))</f>
        <v/>
      </c>
      <c r="G33" s="106" t="inlineStr">
        <is>
          <t>Metro</t>
        </is>
      </c>
    </row>
    <row r="34">
      <c r="B34" s="106" t="inlineStr">
        <is>
          <t>Ground beef</t>
        </is>
      </c>
      <c r="C34" s="106" t="inlineStr">
        <is>
          <t>kg</t>
        </is>
      </c>
      <c r="D34" s="107" t="n">
        <v>12.8</v>
      </c>
      <c r="E34" s="124" t="n">
        <v>1</v>
      </c>
      <c r="F34" s="108">
        <f>IF(OR(B34="",N(D34)=0),"",D34/IF(N(E34)&gt;0,E34,1))</f>
        <v/>
      </c>
      <c r="G34" s="106" t="inlineStr">
        <is>
          <t>Butcher Keller</t>
        </is>
      </c>
    </row>
    <row r="35">
      <c r="B35" s="106" t="inlineStr">
        <is>
          <t>Burger bun</t>
        </is>
      </c>
      <c r="C35" s="106" t="inlineStr">
        <is>
          <t>pc</t>
        </is>
      </c>
      <c r="D35" s="107" t="n">
        <v>0.55</v>
      </c>
      <c r="E35" s="124" t="n">
        <v>1</v>
      </c>
      <c r="F35" s="108">
        <f>IF(OR(B35="",N(D35)=0),"",D35/IF(N(E35)&gt;0,E35,1))</f>
        <v/>
      </c>
      <c r="G35" s="106" t="inlineStr">
        <is>
          <t>Bakery Maier</t>
        </is>
      </c>
    </row>
    <row r="36">
      <c r="B36" s="106" t="inlineStr">
        <is>
          <t>Cheddar</t>
        </is>
      </c>
      <c r="C36" s="106" t="inlineStr">
        <is>
          <t>kg</t>
        </is>
      </c>
      <c r="D36" s="107" t="n">
        <v>13.5</v>
      </c>
      <c r="E36" s="124" t="n">
        <v>1</v>
      </c>
      <c r="F36" s="108">
        <f>IF(OR(B36="",N(D36)=0),"",D36/IF(N(E36)&gt;0,E36,1))</f>
        <v/>
      </c>
      <c r="G36" s="106" t="inlineStr">
        <is>
          <t>Metro</t>
        </is>
      </c>
    </row>
    <row r="37">
      <c r="B37" s="106" t="inlineStr">
        <is>
          <t>Frying oil</t>
        </is>
      </c>
      <c r="C37" s="106" t="inlineStr">
        <is>
          <t>l</t>
        </is>
      </c>
      <c r="D37" s="107" t="n">
        <v>2.4</v>
      </c>
      <c r="E37" s="124" t="n">
        <v>1</v>
      </c>
      <c r="F37" s="108">
        <f>IF(OR(B37="",N(D37)=0),"",D37/IF(N(E37)&gt;0,E37,1))</f>
        <v/>
      </c>
      <c r="G37" s="106" t="inlineStr">
        <is>
          <t>Metro</t>
        </is>
      </c>
    </row>
    <row r="38">
      <c r="B38" s="106" t="n"/>
      <c r="C38" s="106" t="n"/>
      <c r="D38" s="107" t="n"/>
      <c r="E38" s="124" t="n"/>
      <c r="F38" s="108">
        <f>IF(OR(B38="",N(D38)=0),"",D38/IF(N(E38)&gt;0,E38,1))</f>
        <v/>
      </c>
      <c r="G38" s="106" t="n"/>
    </row>
    <row r="39">
      <c r="B39" s="106" t="n"/>
      <c r="C39" s="106" t="n"/>
      <c r="D39" s="107" t="n"/>
      <c r="E39" s="124" t="n"/>
      <c r="F39" s="108">
        <f>IF(OR(B39="",N(D39)=0),"",D39/IF(N(E39)&gt;0,E39,1))</f>
        <v/>
      </c>
      <c r="G39" s="106" t="n"/>
    </row>
    <row r="40">
      <c r="B40" s="106" t="n"/>
      <c r="C40" s="106" t="n"/>
      <c r="D40" s="107" t="n"/>
      <c r="E40" s="124" t="n"/>
      <c r="F40" s="108">
        <f>IF(OR(B40="",N(D40)=0),"",D40/IF(N(E40)&gt;0,E40,1))</f>
        <v/>
      </c>
      <c r="G40" s="106" t="n"/>
    </row>
    <row r="41">
      <c r="B41" s="106" t="n"/>
      <c r="C41" s="106" t="n"/>
      <c r="D41" s="107" t="n"/>
      <c r="E41" s="124" t="n"/>
      <c r="F41" s="108">
        <f>IF(OR(B41="",N(D41)=0),"",D41/IF(N(E41)&gt;0,E41,1))</f>
        <v/>
      </c>
      <c r="G41" s="106" t="n"/>
    </row>
    <row r="42">
      <c r="B42" s="106" t="n"/>
      <c r="C42" s="106" t="n"/>
      <c r="D42" s="107" t="n"/>
      <c r="E42" s="124" t="n"/>
      <c r="F42" s="108">
        <f>IF(OR(B42="",N(D42)=0),"",D42/IF(N(E42)&gt;0,E42,1))</f>
        <v/>
      </c>
      <c r="G42" s="106" t="n"/>
    </row>
    <row r="43">
      <c r="B43" s="106" t="n"/>
      <c r="C43" s="106" t="n"/>
      <c r="D43" s="107" t="n"/>
      <c r="E43" s="124" t="n"/>
      <c r="F43" s="108">
        <f>IF(OR(B43="",N(D43)=0),"",D43/IF(N(E43)&gt;0,E43,1))</f>
        <v/>
      </c>
      <c r="G43" s="106" t="n"/>
    </row>
    <row r="44">
      <c r="B44" s="106" t="n"/>
      <c r="C44" s="106" t="n"/>
      <c r="D44" s="107" t="n"/>
      <c r="E44" s="124" t="n"/>
      <c r="F44" s="108">
        <f>IF(OR(B44="",N(D44)=0),"",D44/IF(N(E44)&gt;0,E44,1))</f>
        <v/>
      </c>
      <c r="G44" s="106" t="n"/>
    </row>
    <row r="45">
      <c r="B45" s="106" t="n"/>
      <c r="C45" s="106" t="n"/>
      <c r="D45" s="107" t="n"/>
      <c r="E45" s="124" t="n"/>
      <c r="F45" s="108">
        <f>IF(OR(B45="",N(D45)=0),"",D45/IF(N(E45)&gt;0,E45,1))</f>
        <v/>
      </c>
      <c r="G45" s="106" t="n"/>
    </row>
    <row r="46">
      <c r="B46" s="106" t="n"/>
      <c r="C46" s="106" t="n"/>
      <c r="D46" s="107" t="n"/>
      <c r="E46" s="124" t="n"/>
      <c r="F46" s="108">
        <f>IF(OR(B46="",N(D46)=0),"",D46/IF(N(E46)&gt;0,E46,1))</f>
        <v/>
      </c>
      <c r="G46" s="106" t="n"/>
    </row>
    <row r="47">
      <c r="B47" s="106" t="n"/>
      <c r="C47" s="106" t="n"/>
      <c r="D47" s="107" t="n"/>
      <c r="E47" s="124" t="n"/>
      <c r="F47" s="108">
        <f>IF(OR(B47="",N(D47)=0),"",D47/IF(N(E47)&gt;0,E47,1))</f>
        <v/>
      </c>
      <c r="G47" s="106" t="n"/>
    </row>
    <row r="48">
      <c r="B48" s="106" t="n"/>
      <c r="C48" s="106" t="n"/>
      <c r="D48" s="107" t="n"/>
      <c r="E48" s="124" t="n"/>
      <c r="F48" s="108">
        <f>IF(OR(B48="",N(D48)=0),"",D48/IF(N(E48)&gt;0,E48,1))</f>
        <v/>
      </c>
      <c r="G48" s="106" t="n"/>
    </row>
    <row r="49">
      <c r="B49" s="106" t="n"/>
      <c r="C49" s="106" t="n"/>
      <c r="D49" s="107" t="n"/>
      <c r="E49" s="124" t="n"/>
      <c r="F49" s="108">
        <f>IF(OR(B49="",N(D49)=0),"",D49/IF(N(E49)&gt;0,E49,1))</f>
        <v/>
      </c>
      <c r="G49" s="106" t="n"/>
    </row>
    <row r="50">
      <c r="B50" s="106" t="n"/>
      <c r="C50" s="106" t="n"/>
      <c r="D50" s="107" t="n"/>
      <c r="E50" s="124" t="n"/>
      <c r="F50" s="108">
        <f>IF(OR(B50="",N(D50)=0),"",D50/IF(N(E50)&gt;0,E50,1))</f>
        <v/>
      </c>
      <c r="G50" s="106" t="n"/>
    </row>
    <row r="51">
      <c r="B51" s="106" t="n"/>
      <c r="C51" s="106" t="n"/>
      <c r="D51" s="107" t="n"/>
      <c r="E51" s="124" t="n"/>
      <c r="F51" s="108">
        <f>IF(OR(B51="",N(D51)=0),"",D51/IF(N(E51)&gt;0,E51,1))</f>
        <v/>
      </c>
      <c r="G51" s="106" t="n"/>
    </row>
    <row r="52">
      <c r="B52" s="106" t="n"/>
      <c r="C52" s="106" t="n"/>
      <c r="D52" s="107" t="n"/>
      <c r="E52" s="124" t="n"/>
      <c r="F52" s="108">
        <f>IF(OR(B52="",N(D52)=0),"",D52/IF(N(E52)&gt;0,E52,1))</f>
        <v/>
      </c>
      <c r="G52" s="106" t="n"/>
    </row>
    <row r="53">
      <c r="B53" s="106" t="n"/>
      <c r="C53" s="106" t="n"/>
      <c r="D53" s="107" t="n"/>
      <c r="E53" s="124" t="n"/>
      <c r="F53" s="108">
        <f>IF(OR(B53="",N(D53)=0),"",D53/IF(N(E53)&gt;0,E53,1))</f>
        <v/>
      </c>
      <c r="G53" s="106" t="n"/>
    </row>
    <row r="54">
      <c r="B54" s="106" t="n"/>
      <c r="C54" s="106" t="n"/>
      <c r="D54" s="107" t="n"/>
      <c r="E54" s="124" t="n"/>
      <c r="F54" s="108">
        <f>IF(OR(B54="",N(D54)=0),"",D54/IF(N(E54)&gt;0,E54,1))</f>
        <v/>
      </c>
      <c r="G54" s="106" t="n"/>
    </row>
    <row r="55">
      <c r="B55" s="106" t="n"/>
      <c r="C55" s="106" t="n"/>
      <c r="D55" s="107" t="n"/>
      <c r="E55" s="124" t="n"/>
      <c r="F55" s="108">
        <f>IF(OR(B55="",N(D55)=0),"",D55/IF(N(E55)&gt;0,E55,1))</f>
        <v/>
      </c>
      <c r="G55" s="106" t="n"/>
    </row>
    <row r="56">
      <c r="B56" s="106" t="n"/>
      <c r="C56" s="106" t="n"/>
      <c r="D56" s="107" t="n"/>
      <c r="E56" s="124" t="n"/>
      <c r="F56" s="108">
        <f>IF(OR(B56="",N(D56)=0),"",D56/IF(N(E56)&gt;0,E56,1))</f>
        <v/>
      </c>
      <c r="G56" s="106" t="n"/>
    </row>
    <row r="57">
      <c r="B57" s="106" t="n"/>
      <c r="C57" s="106" t="n"/>
      <c r="D57" s="107" t="n"/>
      <c r="E57" s="124" t="n"/>
      <c r="F57" s="108">
        <f>IF(OR(B57="",N(D57)=0),"",D57/IF(N(E57)&gt;0,E57,1))</f>
        <v/>
      </c>
      <c r="G57" s="106" t="n"/>
    </row>
    <row r="58">
      <c r="B58" s="106" t="n"/>
      <c r="C58" s="106" t="n"/>
      <c r="D58" s="107" t="n"/>
      <c r="E58" s="124" t="n"/>
      <c r="F58" s="108">
        <f>IF(OR(B58="",N(D58)=0),"",D58/IF(N(E58)&gt;0,E58,1))</f>
        <v/>
      </c>
      <c r="G58" s="106" t="n"/>
    </row>
    <row r="59">
      <c r="B59" s="106" t="n"/>
      <c r="C59" s="106" t="n"/>
      <c r="D59" s="107" t="n"/>
      <c r="E59" s="124" t="n"/>
      <c r="F59" s="108">
        <f>IF(OR(B59="",N(D59)=0),"",D59/IF(N(E59)&gt;0,E59,1))</f>
        <v/>
      </c>
      <c r="G59" s="106" t="n"/>
    </row>
    <row r="60">
      <c r="B60" s="106" t="n"/>
      <c r="C60" s="106" t="n"/>
      <c r="D60" s="107" t="n"/>
      <c r="E60" s="124" t="n"/>
      <c r="F60" s="108">
        <f>IF(OR(B60="",N(D60)=0),"",D60/IF(N(E60)&gt;0,E60,1))</f>
        <v/>
      </c>
      <c r="G60" s="106" t="n"/>
    </row>
    <row r="61">
      <c r="B61" s="106" t="n"/>
      <c r="C61" s="106" t="n"/>
      <c r="D61" s="107" t="n"/>
      <c r="E61" s="124" t="n"/>
      <c r="F61" s="108">
        <f>IF(OR(B61="",N(D61)=0),"",D61/IF(N(E61)&gt;0,E61,1))</f>
        <v/>
      </c>
      <c r="G61" s="106" t="n"/>
    </row>
    <row r="62">
      <c r="B62" s="106" t="n"/>
      <c r="C62" s="106" t="n"/>
      <c r="D62" s="107" t="n"/>
      <c r="E62" s="124" t="n"/>
      <c r="F62" s="108">
        <f>IF(OR(B62="",N(D62)=0),"",D62/IF(N(E62)&gt;0,E62,1))</f>
        <v/>
      </c>
      <c r="G62" s="106" t="n"/>
    </row>
    <row r="63">
      <c r="B63" s="106" t="n"/>
      <c r="C63" s="106" t="n"/>
      <c r="D63" s="107" t="n"/>
      <c r="E63" s="124" t="n"/>
      <c r="F63" s="108">
        <f>IF(OR(B63="",N(D63)=0),"",D63/IF(N(E63)&gt;0,E63,1))</f>
        <v/>
      </c>
      <c r="G63" s="106" t="n"/>
    </row>
    <row r="64">
      <c r="B64" s="106" t="n"/>
      <c r="C64" s="106" t="n"/>
      <c r="D64" s="107" t="n"/>
      <c r="E64" s="124" t="n"/>
      <c r="F64" s="108">
        <f>IF(OR(B64="",N(D64)=0),"",D64/IF(N(E64)&gt;0,E64,1))</f>
        <v/>
      </c>
      <c r="G64" s="106" t="n"/>
    </row>
    <row r="65">
      <c r="B65" s="106" t="n"/>
      <c r="C65" s="106" t="n"/>
      <c r="D65" s="107" t="n"/>
      <c r="E65" s="124" t="n"/>
      <c r="F65" s="108">
        <f>IF(OR(B65="",N(D65)=0),"",D65/IF(N(E65)&gt;0,E65,1))</f>
        <v/>
      </c>
      <c r="G65" s="106" t="n"/>
    </row>
    <row r="66">
      <c r="B66" s="106" t="n"/>
      <c r="C66" s="106" t="n"/>
      <c r="D66" s="107" t="n"/>
      <c r="E66" s="124" t="n"/>
      <c r="F66" s="108">
        <f>IF(OR(B66="",N(D66)=0),"",D66/IF(N(E66)&gt;0,E66,1))</f>
        <v/>
      </c>
      <c r="G66" s="106" t="n"/>
    </row>
    <row r="67">
      <c r="B67" s="106" t="n"/>
      <c r="C67" s="106" t="n"/>
      <c r="D67" s="107" t="n"/>
      <c r="E67" s="124" t="n"/>
      <c r="F67" s="108">
        <f>IF(OR(B67="",N(D67)=0),"",D67/IF(N(E67)&gt;0,E67,1))</f>
        <v/>
      </c>
      <c r="G67" s="106" t="n"/>
    </row>
    <row r="68">
      <c r="B68" s="106" t="n"/>
      <c r="C68" s="106" t="n"/>
      <c r="D68" s="107" t="n"/>
      <c r="E68" s="124" t="n"/>
      <c r="F68" s="108">
        <f>IF(OR(B68="",N(D68)=0),"",D68/IF(N(E68)&gt;0,E68,1))</f>
        <v/>
      </c>
      <c r="G68" s="106" t="n"/>
    </row>
    <row r="69">
      <c r="B69" s="106" t="n"/>
      <c r="C69" s="106" t="n"/>
      <c r="D69" s="107" t="n"/>
      <c r="E69" s="124" t="n"/>
      <c r="F69" s="108">
        <f>IF(OR(B69="",N(D69)=0),"",D69/IF(N(E69)&gt;0,E69,1))</f>
        <v/>
      </c>
      <c r="G69" s="106" t="n"/>
    </row>
    <row r="70">
      <c r="B70" s="106" t="n"/>
      <c r="C70" s="106" t="n"/>
      <c r="D70" s="107" t="n"/>
      <c r="E70" s="124" t="n"/>
      <c r="F70" s="108">
        <f>IF(OR(B70="",N(D70)=0),"",D70/IF(N(E70)&gt;0,E70,1))</f>
        <v/>
      </c>
      <c r="G70" s="106" t="n"/>
    </row>
    <row r="71">
      <c r="B71" s="106" t="n"/>
      <c r="C71" s="106" t="n"/>
      <c r="D71" s="107" t="n"/>
      <c r="E71" s="124" t="n"/>
      <c r="F71" s="108">
        <f>IF(OR(B71="",N(D71)=0),"",D71/IF(N(E71)&gt;0,E71,1))</f>
        <v/>
      </c>
      <c r="G71" s="106" t="n"/>
    </row>
    <row r="72">
      <c r="B72" s="106" t="n"/>
      <c r="C72" s="106" t="n"/>
      <c r="D72" s="107" t="n"/>
      <c r="E72" s="124" t="n"/>
      <c r="F72" s="108">
        <f>IF(OR(B72="",N(D72)=0),"",D72/IF(N(E72)&gt;0,E72,1))</f>
        <v/>
      </c>
      <c r="G72" s="106" t="n"/>
    </row>
    <row r="73">
      <c r="B73" s="106" t="n"/>
      <c r="C73" s="106" t="n"/>
      <c r="D73" s="107" t="n"/>
      <c r="E73" s="124" t="n"/>
      <c r="F73" s="108">
        <f>IF(OR(B73="",N(D73)=0),"",D73/IF(N(E73)&gt;0,E73,1))</f>
        <v/>
      </c>
      <c r="G73" s="106" t="n"/>
    </row>
    <row r="74">
      <c r="B74" s="106" t="n"/>
      <c r="C74" s="106" t="n"/>
      <c r="D74" s="107" t="n"/>
      <c r="E74" s="124" t="n"/>
      <c r="F74" s="108">
        <f>IF(OR(B74="",N(D74)=0),"",D74/IF(N(E74)&gt;0,E74,1))</f>
        <v/>
      </c>
      <c r="G74" s="106" t="n"/>
    </row>
    <row r="75">
      <c r="B75" s="106" t="n"/>
      <c r="C75" s="106" t="n"/>
      <c r="D75" s="107" t="n"/>
      <c r="E75" s="124" t="n"/>
      <c r="F75" s="108">
        <f>IF(OR(B75="",N(D75)=0),"",D75/IF(N(E75)&gt;0,E75,1))</f>
        <v/>
      </c>
      <c r="G75" s="106" t="n"/>
    </row>
    <row r="76">
      <c r="B76" s="106" t="n"/>
      <c r="C76" s="106" t="n"/>
      <c r="D76" s="107" t="n"/>
      <c r="E76" s="124" t="n"/>
      <c r="F76" s="108">
        <f>IF(OR(B76="",N(D76)=0),"",D76/IF(N(E76)&gt;0,E76,1))</f>
        <v/>
      </c>
      <c r="G76" s="106" t="n"/>
    </row>
    <row r="77">
      <c r="B77" s="106" t="n"/>
      <c r="C77" s="106" t="n"/>
      <c r="D77" s="107" t="n"/>
      <c r="E77" s="124" t="n"/>
      <c r="F77" s="108">
        <f>IF(OR(B77="",N(D77)=0),"",D77/IF(N(E77)&gt;0,E77,1))</f>
        <v/>
      </c>
      <c r="G77" s="106" t="n"/>
    </row>
    <row r="78">
      <c r="B78" s="106" t="n"/>
      <c r="C78" s="106" t="n"/>
      <c r="D78" s="107" t="n"/>
      <c r="E78" s="124" t="n"/>
      <c r="F78" s="108">
        <f>IF(OR(B78="",N(D78)=0),"",D78/IF(N(E78)&gt;0,E78,1))</f>
        <v/>
      </c>
      <c r="G78" s="106" t="n"/>
    </row>
    <row r="79">
      <c r="B79" s="106" t="n"/>
      <c r="C79" s="106" t="n"/>
      <c r="D79" s="107" t="n"/>
      <c r="E79" s="124" t="n"/>
      <c r="F79" s="108">
        <f>IF(OR(B79="",N(D79)=0),"",D79/IF(N(E79)&gt;0,E79,1))</f>
        <v/>
      </c>
      <c r="G79" s="106" t="n"/>
    </row>
    <row r="80">
      <c r="B80" s="106" t="n"/>
      <c r="C80" s="106" t="n"/>
      <c r="D80" s="107" t="n"/>
      <c r="E80" s="124" t="n"/>
      <c r="F80" s="108">
        <f>IF(OR(B80="",N(D80)=0),"",D80/IF(N(E80)&gt;0,E80,1))</f>
        <v/>
      </c>
      <c r="G80" s="106" t="n"/>
    </row>
    <row r="81">
      <c r="B81" s="106" t="n"/>
      <c r="C81" s="106" t="n"/>
      <c r="D81" s="107" t="n"/>
      <c r="E81" s="124" t="n"/>
      <c r="F81" s="108">
        <f>IF(OR(B81="",N(D81)=0),"",D81/IF(N(E81)&gt;0,E81,1))</f>
        <v/>
      </c>
      <c r="G81" s="106" t="n"/>
    </row>
    <row r="82">
      <c r="B82" s="106" t="n"/>
      <c r="C82" s="106" t="n"/>
      <c r="D82" s="107" t="n"/>
      <c r="E82" s="124" t="n"/>
      <c r="F82" s="108">
        <f>IF(OR(B82="",N(D82)=0),"",D82/IF(N(E82)&gt;0,E82,1))</f>
        <v/>
      </c>
      <c r="G82" s="106" t="n"/>
    </row>
    <row r="83">
      <c r="B83" s="106" t="n"/>
      <c r="C83" s="106" t="n"/>
      <c r="D83" s="107" t="n"/>
      <c r="E83" s="124" t="n"/>
      <c r="F83" s="108">
        <f>IF(OR(B83="",N(D83)=0),"",D83/IF(N(E83)&gt;0,E83,1))</f>
        <v/>
      </c>
      <c r="G83" s="106" t="n"/>
    </row>
    <row r="84">
      <c r="B84" s="106" t="n"/>
      <c r="C84" s="106" t="n"/>
      <c r="D84" s="107" t="n"/>
      <c r="E84" s="124" t="n"/>
      <c r="F84" s="108">
        <f>IF(OR(B84="",N(D84)=0),"",D84/IF(N(E84)&gt;0,E84,1))</f>
        <v/>
      </c>
      <c r="G84" s="106" t="n"/>
    </row>
    <row r="85">
      <c r="B85" s="106" t="n"/>
      <c r="C85" s="106" t="n"/>
      <c r="D85" s="107" t="n"/>
      <c r="E85" s="124" t="n"/>
      <c r="F85" s="108">
        <f>IF(OR(B85="",N(D85)=0),"",D85/IF(N(E85)&gt;0,E85,1))</f>
        <v/>
      </c>
      <c r="G85" s="106" t="n"/>
    </row>
    <row r="86">
      <c r="B86" s="106" t="n"/>
      <c r="C86" s="106" t="n"/>
      <c r="D86" s="107" t="n"/>
      <c r="E86" s="124" t="n"/>
      <c r="F86" s="108">
        <f>IF(OR(B86="",N(D86)=0),"",D86/IF(N(E86)&gt;0,E86,1))</f>
        <v/>
      </c>
      <c r="G86" s="106" t="n"/>
    </row>
    <row r="87">
      <c r="B87" s="106" t="n"/>
      <c r="C87" s="106" t="n"/>
      <c r="D87" s="107" t="n"/>
      <c r="E87" s="124" t="n"/>
      <c r="F87" s="108">
        <f>IF(OR(B87="",N(D87)=0),"",D87/IF(N(E87)&gt;0,E87,1))</f>
        <v/>
      </c>
      <c r="G87" s="106" t="n"/>
    </row>
    <row r="88">
      <c r="B88" s="106" t="n"/>
      <c r="C88" s="106" t="n"/>
      <c r="D88" s="107" t="n"/>
      <c r="E88" s="124" t="n"/>
      <c r="F88" s="108">
        <f>IF(OR(B88="",N(D88)=0),"",D88/IF(N(E88)&gt;0,E88,1))</f>
        <v/>
      </c>
      <c r="G88" s="106" t="n"/>
    </row>
    <row r="89">
      <c r="B89" s="106" t="n"/>
      <c r="C89" s="106" t="n"/>
      <c r="D89" s="107" t="n"/>
      <c r="E89" s="124" t="n"/>
      <c r="F89" s="108">
        <f>IF(OR(B89="",N(D89)=0),"",D89/IF(N(E89)&gt;0,E89,1))</f>
        <v/>
      </c>
      <c r="G89" s="106" t="n"/>
    </row>
    <row r="90">
      <c r="B90" s="106" t="n"/>
      <c r="C90" s="106" t="n"/>
      <c r="D90" s="107" t="n"/>
      <c r="E90" s="124" t="n"/>
      <c r="F90" s="108">
        <f>IF(OR(B90="",N(D90)=0),"",D90/IF(N(E90)&gt;0,E90,1))</f>
        <v/>
      </c>
      <c r="G90" s="106" t="n"/>
    </row>
    <row r="91">
      <c r="B91" s="106" t="n"/>
      <c r="C91" s="106" t="n"/>
      <c r="D91" s="107" t="n"/>
      <c r="E91" s="124" t="n"/>
      <c r="F91" s="108">
        <f>IF(OR(B91="",N(D91)=0),"",D91/IF(N(E91)&gt;0,E91,1))</f>
        <v/>
      </c>
      <c r="G91" s="106" t="n"/>
    </row>
    <row r="92">
      <c r="B92" s="106" t="n"/>
      <c r="C92" s="106" t="n"/>
      <c r="D92" s="107" t="n"/>
      <c r="E92" s="124" t="n"/>
      <c r="F92" s="108">
        <f>IF(OR(B92="",N(D92)=0),"",D92/IF(N(E92)&gt;0,E92,1))</f>
        <v/>
      </c>
      <c r="G92" s="106" t="n"/>
    </row>
    <row r="93">
      <c r="B93" s="106" t="n"/>
      <c r="C93" s="106" t="n"/>
      <c r="D93" s="107" t="n"/>
      <c r="E93" s="124" t="n"/>
      <c r="F93" s="108">
        <f>IF(OR(B93="",N(D93)=0),"",D93/IF(N(E93)&gt;0,E93,1))</f>
        <v/>
      </c>
      <c r="G93" s="106" t="n"/>
    </row>
    <row r="94">
      <c r="B94" s="106" t="n"/>
      <c r="C94" s="106" t="n"/>
      <c r="D94" s="107" t="n"/>
      <c r="E94" s="124" t="n"/>
      <c r="F94" s="108">
        <f>IF(OR(B94="",N(D94)=0),"",D94/IF(N(E94)&gt;0,E94,1))</f>
        <v/>
      </c>
      <c r="G94" s="106" t="n"/>
    </row>
    <row r="95">
      <c r="B95" s="106" t="n"/>
      <c r="C95" s="106" t="n"/>
      <c r="D95" s="107" t="n"/>
      <c r="E95" s="124" t="n"/>
      <c r="F95" s="108">
        <f>IF(OR(B95="",N(D95)=0),"",D95/IF(N(E95)&gt;0,E95,1))</f>
        <v/>
      </c>
      <c r="G95" s="106" t="n"/>
    </row>
    <row r="96">
      <c r="B96" s="106" t="n"/>
      <c r="C96" s="106" t="n"/>
      <c r="D96" s="107" t="n"/>
      <c r="E96" s="124" t="n"/>
      <c r="F96" s="108">
        <f>IF(OR(B96="",N(D96)=0),"",D96/IF(N(E96)&gt;0,E96,1))</f>
        <v/>
      </c>
      <c r="G96" s="106" t="n"/>
    </row>
    <row r="97">
      <c r="B97" s="106" t="n"/>
      <c r="C97" s="106" t="n"/>
      <c r="D97" s="107" t="n"/>
      <c r="E97" s="124" t="n"/>
      <c r="F97" s="108">
        <f>IF(OR(B97="",N(D97)=0),"",D97/IF(N(E97)&gt;0,E97,1))</f>
        <v/>
      </c>
      <c r="G97" s="106" t="n"/>
    </row>
    <row r="98">
      <c r="B98" s="106" t="n"/>
      <c r="C98" s="106" t="n"/>
      <c r="D98" s="107" t="n"/>
      <c r="E98" s="124" t="n"/>
      <c r="F98" s="108">
        <f>IF(OR(B98="",N(D98)=0),"",D98/IF(N(E98)&gt;0,E98,1))</f>
        <v/>
      </c>
      <c r="G98" s="106" t="n"/>
    </row>
    <row r="99">
      <c r="B99" s="106" t="n"/>
      <c r="C99" s="106" t="n"/>
      <c r="D99" s="107" t="n"/>
      <c r="E99" s="124" t="n"/>
      <c r="F99" s="108">
        <f>IF(OR(B99="",N(D99)=0),"",D99/IF(N(E99)&gt;0,E99,1))</f>
        <v/>
      </c>
      <c r="G99" s="106" t="n"/>
    </row>
    <row r="100">
      <c r="B100" s="106" t="n"/>
      <c r="C100" s="106" t="n"/>
      <c r="D100" s="107" t="n"/>
      <c r="E100" s="124" t="n"/>
      <c r="F100" s="108">
        <f>IF(OR(B100="",N(D100)=0),"",D100/IF(N(E100)&gt;0,E100,1))</f>
        <v/>
      </c>
      <c r="G100" s="106" t="n"/>
    </row>
    <row r="101">
      <c r="B101" s="106" t="n"/>
      <c r="C101" s="106" t="n"/>
      <c r="D101" s="107" t="n"/>
      <c r="E101" s="124" t="n"/>
      <c r="F101" s="108">
        <f>IF(OR(B101="",N(D101)=0),"",D101/IF(N(E101)&gt;0,E101,1))</f>
        <v/>
      </c>
      <c r="G101" s="106" t="n"/>
    </row>
    <row r="102">
      <c r="B102" s="106" t="n"/>
      <c r="C102" s="106" t="n"/>
      <c r="D102" s="107" t="n"/>
      <c r="E102" s="124" t="n"/>
      <c r="F102" s="108">
        <f>IF(OR(B102="",N(D102)=0),"",D102/IF(N(E102)&gt;0,E102,1))</f>
        <v/>
      </c>
      <c r="G102" s="106" t="n"/>
    </row>
    <row r="103">
      <c r="B103" s="106" t="n"/>
      <c r="C103" s="106" t="n"/>
      <c r="D103" s="107" t="n"/>
      <c r="E103" s="124" t="n"/>
      <c r="F103" s="108">
        <f>IF(OR(B103="",N(D103)=0),"",D103/IF(N(E103)&gt;0,E103,1))</f>
        <v/>
      </c>
      <c r="G103" s="106" t="n"/>
    </row>
    <row r="104">
      <c r="B104" s="106" t="n"/>
      <c r="C104" s="106" t="n"/>
      <c r="D104" s="107" t="n"/>
      <c r="E104" s="124" t="n"/>
      <c r="F104" s="108">
        <f>IF(OR(B104="",N(D104)=0),"",D104/IF(N(E104)&gt;0,E104,1))</f>
        <v/>
      </c>
      <c r="G104" s="106" t="n"/>
    </row>
    <row r="105">
      <c r="B105" s="106" t="n"/>
      <c r="C105" s="106" t="n"/>
      <c r="D105" s="107" t="n"/>
      <c r="E105" s="124" t="n"/>
      <c r="F105" s="108">
        <f>IF(OR(B105="",N(D105)=0),"",D105/IF(N(E105)&gt;0,E105,1))</f>
        <v/>
      </c>
      <c r="G105" s="106" t="n"/>
    </row>
    <row r="106">
      <c r="B106" s="106" t="n"/>
      <c r="C106" s="106" t="n"/>
      <c r="D106" s="107" t="n"/>
      <c r="E106" s="124" t="n"/>
      <c r="F106" s="108">
        <f>IF(OR(B106="",N(D106)=0),"",D106/IF(N(E106)&gt;0,E106,1))</f>
        <v/>
      </c>
      <c r="G106" s="106" t="n"/>
    </row>
    <row r="107">
      <c r="B107" s="106" t="n"/>
      <c r="C107" s="106" t="n"/>
      <c r="D107" s="107" t="n"/>
      <c r="E107" s="124" t="n"/>
      <c r="F107" s="108">
        <f>IF(OR(B107="",N(D107)=0),"",D107/IF(N(E107)&gt;0,E107,1))</f>
        <v/>
      </c>
      <c r="G107" s="106" t="n"/>
    </row>
    <row r="108">
      <c r="B108" s="106" t="n"/>
      <c r="C108" s="106" t="n"/>
      <c r="D108" s="107" t="n"/>
      <c r="E108" s="124" t="n"/>
      <c r="F108" s="108">
        <f>IF(OR(B108="",N(D108)=0),"",D108/IF(N(E108)&gt;0,E108,1))</f>
        <v/>
      </c>
      <c r="G108" s="106" t="n"/>
    </row>
    <row r="109">
      <c r="B109" s="106" t="n"/>
      <c r="C109" s="106" t="n"/>
      <c r="D109" s="107" t="n"/>
      <c r="E109" s="124" t="n"/>
      <c r="F109" s="108">
        <f>IF(OR(B109="",N(D109)=0),"",D109/IF(N(E109)&gt;0,E109,1))</f>
        <v/>
      </c>
      <c r="G109" s="106" t="n"/>
    </row>
    <row r="110">
      <c r="B110" s="106" t="n"/>
      <c r="C110" s="106" t="n"/>
      <c r="D110" s="107" t="n"/>
      <c r="E110" s="124" t="n"/>
      <c r="F110" s="108">
        <f>IF(OR(B110="",N(D110)=0),"",D110/IF(N(E110)&gt;0,E110,1))</f>
        <v/>
      </c>
      <c r="G110" s="106" t="n"/>
    </row>
    <row r="111">
      <c r="B111" s="106" t="n"/>
      <c r="C111" s="106" t="n"/>
      <c r="D111" s="107" t="n"/>
      <c r="E111" s="124" t="n"/>
      <c r="F111" s="108">
        <f>IF(OR(B111="",N(D111)=0),"",D111/IF(N(E111)&gt;0,E111,1))</f>
        <v/>
      </c>
      <c r="G111" s="106" t="n"/>
    </row>
    <row r="112">
      <c r="B112" s="106" t="n"/>
      <c r="C112" s="106" t="n"/>
      <c r="D112" s="107" t="n"/>
      <c r="E112" s="124" t="n"/>
      <c r="F112" s="108">
        <f>IF(OR(B112="",N(D112)=0),"",D112/IF(N(E112)&gt;0,E112,1))</f>
        <v/>
      </c>
      <c r="G112" s="106" t="n"/>
    </row>
    <row r="113">
      <c r="B113" s="106" t="n"/>
      <c r="C113" s="106" t="n"/>
      <c r="D113" s="107" t="n"/>
      <c r="E113" s="124" t="n"/>
      <c r="F113" s="108">
        <f>IF(OR(B113="",N(D113)=0),"",D113/IF(N(E113)&gt;0,E113,1))</f>
        <v/>
      </c>
      <c r="G113" s="106" t="n"/>
    </row>
    <row r="114">
      <c r="B114" s="106" t="n"/>
      <c r="C114" s="106" t="n"/>
      <c r="D114" s="107" t="n"/>
      <c r="E114" s="124" t="n"/>
      <c r="F114" s="108">
        <f>IF(OR(B114="",N(D114)=0),"",D114/IF(N(E114)&gt;0,E114,1))</f>
        <v/>
      </c>
      <c r="G114" s="106" t="n"/>
    </row>
    <row r="115">
      <c r="B115" s="106" t="n"/>
      <c r="C115" s="106" t="n"/>
      <c r="D115" s="107" t="n"/>
      <c r="E115" s="124" t="n"/>
      <c r="F115" s="108">
        <f>IF(OR(B115="",N(D115)=0),"",D115/IF(N(E115)&gt;0,E115,1))</f>
        <v/>
      </c>
      <c r="G115" s="106" t="n"/>
    </row>
    <row r="116">
      <c r="B116" s="106" t="n"/>
      <c r="C116" s="106" t="n"/>
      <c r="D116" s="107" t="n"/>
      <c r="E116" s="124" t="n"/>
      <c r="F116" s="108">
        <f>IF(OR(B116="",N(D116)=0),"",D116/IF(N(E116)&gt;0,E116,1))</f>
        <v/>
      </c>
      <c r="G116" s="106" t="n"/>
    </row>
    <row r="117">
      <c r="B117" s="106" t="n"/>
      <c r="C117" s="106" t="n"/>
      <c r="D117" s="107" t="n"/>
      <c r="E117" s="124" t="n"/>
      <c r="F117" s="108">
        <f>IF(OR(B117="",N(D117)=0),"",D117/IF(N(E117)&gt;0,E117,1))</f>
        <v/>
      </c>
      <c r="G117" s="106" t="n"/>
    </row>
    <row r="118">
      <c r="B118" s="106" t="n"/>
      <c r="C118" s="106" t="n"/>
      <c r="D118" s="107" t="n"/>
      <c r="E118" s="124" t="n"/>
      <c r="F118" s="108">
        <f>IF(OR(B118="",N(D118)=0),"",D118/IF(N(E118)&gt;0,E118,1))</f>
        <v/>
      </c>
      <c r="G118" s="106" t="n"/>
    </row>
    <row r="119">
      <c r="B119" s="106" t="n"/>
      <c r="C119" s="106" t="n"/>
      <c r="D119" s="107" t="n"/>
      <c r="E119" s="124" t="n"/>
      <c r="F119" s="108">
        <f>IF(OR(B119="",N(D119)=0),"",D119/IF(N(E119)&gt;0,E119,1))</f>
        <v/>
      </c>
      <c r="G119" s="106" t="n"/>
    </row>
    <row r="120">
      <c r="B120" s="106" t="n"/>
      <c r="C120" s="106" t="n"/>
      <c r="D120" s="107" t="n"/>
      <c r="E120" s="124" t="n"/>
      <c r="F120" s="108">
        <f>IF(OR(B120="",N(D120)=0),"",D120/IF(N(E120)&gt;0,E120,1))</f>
        <v/>
      </c>
      <c r="G120" s="106" t="n"/>
    </row>
    <row r="121">
      <c r="B121" s="106" t="n"/>
      <c r="C121" s="106" t="n"/>
      <c r="D121" s="107" t="n"/>
      <c r="E121" s="124" t="n"/>
      <c r="F121" s="108">
        <f>IF(OR(B121="",N(D121)=0),"",D121/IF(N(E121)&gt;0,E121,1))</f>
        <v/>
      </c>
      <c r="G121" s="106" t="n"/>
    </row>
    <row r="122">
      <c r="B122" s="106" t="n"/>
      <c r="C122" s="106" t="n"/>
      <c r="D122" s="107" t="n"/>
      <c r="E122" s="124" t="n"/>
      <c r="F122" s="108">
        <f>IF(OR(B122="",N(D122)=0),"",D122/IF(N(E122)&gt;0,E122,1))</f>
        <v/>
      </c>
      <c r="G122" s="106" t="n"/>
    </row>
    <row r="123">
      <c r="B123" s="106" t="n"/>
      <c r="C123" s="106" t="n"/>
      <c r="D123" s="107" t="n"/>
      <c r="E123" s="124" t="n"/>
      <c r="F123" s="108">
        <f>IF(OR(B123="",N(D123)=0),"",D123/IF(N(E123)&gt;0,E123,1))</f>
        <v/>
      </c>
      <c r="G123" s="106" t="n"/>
    </row>
    <row r="124">
      <c r="B124" s="106" t="n"/>
      <c r="C124" s="106" t="n"/>
      <c r="D124" s="107" t="n"/>
      <c r="E124" s="124" t="n"/>
      <c r="F124" s="108">
        <f>IF(OR(B124="",N(D124)=0),"",D124/IF(N(E124)&gt;0,E124,1))</f>
        <v/>
      </c>
      <c r="G124" s="106" t="n"/>
    </row>
    <row r="125">
      <c r="B125" s="106" t="n"/>
      <c r="C125" s="106" t="n"/>
      <c r="D125" s="107" t="n"/>
      <c r="E125" s="124" t="n"/>
      <c r="F125" s="108">
        <f>IF(OR(B125="",N(D125)=0),"",D125/IF(N(E125)&gt;0,E125,1))</f>
        <v/>
      </c>
      <c r="G125" s="106" t="n"/>
    </row>
    <row r="126">
      <c r="B126" s="106" t="n"/>
      <c r="C126" s="106" t="n"/>
      <c r="D126" s="107" t="n"/>
      <c r="E126" s="124" t="n"/>
      <c r="F126" s="108">
        <f>IF(OR(B126="",N(D126)=0),"",D126/IF(N(E126)&gt;0,E126,1))</f>
        <v/>
      </c>
      <c r="G126" s="106" t="n"/>
    </row>
    <row r="127">
      <c r="B127" s="106" t="n"/>
      <c r="C127" s="106" t="n"/>
      <c r="D127" s="107" t="n"/>
      <c r="E127" s="124" t="n"/>
      <c r="F127" s="108">
        <f>IF(OR(B127="",N(D127)=0),"",D127/IF(N(E127)&gt;0,E127,1))</f>
        <v/>
      </c>
      <c r="G127" s="106" t="n"/>
    </row>
    <row r="128">
      <c r="B128" s="106" t="n"/>
      <c r="C128" s="106" t="n"/>
      <c r="D128" s="107" t="n"/>
      <c r="E128" s="124" t="n"/>
      <c r="F128" s="108">
        <f>IF(OR(B128="",N(D128)=0),"",D128/IF(N(E128)&gt;0,E128,1))</f>
        <v/>
      </c>
      <c r="G128" s="106" t="n"/>
    </row>
    <row r="129">
      <c r="B129" s="106" t="n"/>
      <c r="C129" s="106" t="n"/>
      <c r="D129" s="107" t="n"/>
      <c r="E129" s="124" t="n"/>
      <c r="F129" s="108">
        <f>IF(OR(B129="",N(D129)=0),"",D129/IF(N(E129)&gt;0,E129,1))</f>
        <v/>
      </c>
      <c r="G129" s="106" t="n"/>
    </row>
    <row r="130">
      <c r="B130" s="106" t="n"/>
      <c r="C130" s="106" t="n"/>
      <c r="D130" s="107" t="n"/>
      <c r="E130" s="124" t="n"/>
      <c r="F130" s="108">
        <f>IF(OR(B130="",N(D130)=0),"",D130/IF(N(E130)&gt;0,E130,1))</f>
        <v/>
      </c>
      <c r="G130" s="106" t="n"/>
    </row>
    <row r="131">
      <c r="B131" s="106" t="n"/>
      <c r="C131" s="106" t="n"/>
      <c r="D131" s="107" t="n"/>
      <c r="E131" s="124" t="n"/>
      <c r="F131" s="108">
        <f>IF(OR(B131="",N(D131)=0),"",D131/IF(N(E131)&gt;0,E131,1))</f>
        <v/>
      </c>
      <c r="G131" s="106" t="n"/>
    </row>
    <row r="132">
      <c r="B132" s="106" t="n"/>
      <c r="C132" s="106" t="n"/>
      <c r="D132" s="107" t="n"/>
      <c r="E132" s="124" t="n"/>
      <c r="F132" s="108">
        <f>IF(OR(B132="",N(D132)=0),"",D132/IF(N(E132)&gt;0,E132,1))</f>
        <v/>
      </c>
      <c r="G132" s="106" t="n"/>
    </row>
    <row r="133">
      <c r="B133" s="106" t="n"/>
      <c r="C133" s="106" t="n"/>
      <c r="D133" s="107" t="n"/>
      <c r="E133" s="124" t="n"/>
      <c r="F133" s="108">
        <f>IF(OR(B133="",N(D133)=0),"",D133/IF(N(E133)&gt;0,E133,1))</f>
        <v/>
      </c>
      <c r="G133" s="106" t="n"/>
    </row>
    <row r="134">
      <c r="B134" s="106" t="n"/>
      <c r="C134" s="106" t="n"/>
      <c r="D134" s="107" t="n"/>
      <c r="E134" s="124" t="n"/>
      <c r="F134" s="108">
        <f>IF(OR(B134="",N(D134)=0),"",D134/IF(N(E134)&gt;0,E134,1))</f>
        <v/>
      </c>
      <c r="G134" s="106" t="n"/>
    </row>
    <row r="135">
      <c r="B135" s="106" t="n"/>
      <c r="C135" s="106" t="n"/>
      <c r="D135" s="107" t="n"/>
      <c r="E135" s="124" t="n"/>
      <c r="F135" s="108">
        <f>IF(OR(B135="",N(D135)=0),"",D135/IF(N(E135)&gt;0,E135,1))</f>
        <v/>
      </c>
      <c r="G135" s="106" t="n"/>
    </row>
    <row r="136">
      <c r="B136" s="106" t="n"/>
      <c r="C136" s="106" t="n"/>
      <c r="D136" s="107" t="n"/>
      <c r="E136" s="124" t="n"/>
      <c r="F136" s="108">
        <f>IF(OR(B136="",N(D136)=0),"",D136/IF(N(E136)&gt;0,E136,1))</f>
        <v/>
      </c>
      <c r="G136" s="106" t="n"/>
    </row>
    <row r="137">
      <c r="B137" s="106" t="n"/>
      <c r="C137" s="106" t="n"/>
      <c r="D137" s="107" t="n"/>
      <c r="E137" s="124" t="n"/>
      <c r="F137" s="108">
        <f>IF(OR(B137="",N(D137)=0),"",D137/IF(N(E137)&gt;0,E137,1))</f>
        <v/>
      </c>
      <c r="G137" s="106" t="n"/>
    </row>
    <row r="138">
      <c r="B138" s="106" t="n"/>
      <c r="C138" s="106" t="n"/>
      <c r="D138" s="107" t="n"/>
      <c r="E138" s="124" t="n"/>
      <c r="F138" s="108">
        <f>IF(OR(B138="",N(D138)=0),"",D138/IF(N(E138)&gt;0,E138,1))</f>
        <v/>
      </c>
      <c r="G138" s="106" t="n"/>
    </row>
    <row r="139">
      <c r="B139" s="106" t="n"/>
      <c r="C139" s="106" t="n"/>
      <c r="D139" s="107" t="n"/>
      <c r="E139" s="124" t="n"/>
      <c r="F139" s="108">
        <f>IF(OR(B139="",N(D139)=0),"",D139/IF(N(E139)&gt;0,E139,1))</f>
        <v/>
      </c>
      <c r="G139" s="106" t="n"/>
    </row>
    <row r="140">
      <c r="B140" s="106" t="n"/>
      <c r="C140" s="106" t="n"/>
      <c r="D140" s="107" t="n"/>
      <c r="E140" s="124" t="n"/>
      <c r="F140" s="108">
        <f>IF(OR(B140="",N(D140)=0),"",D140/IF(N(E140)&gt;0,E140,1))</f>
        <v/>
      </c>
      <c r="G140" s="106" t="n"/>
    </row>
    <row r="141">
      <c r="B141" s="106" t="n"/>
      <c r="C141" s="106" t="n"/>
      <c r="D141" s="107" t="n"/>
      <c r="E141" s="124" t="n"/>
      <c r="F141" s="108">
        <f>IF(OR(B141="",N(D141)=0),"",D141/IF(N(E141)&gt;0,E141,1))</f>
        <v/>
      </c>
      <c r="G141" s="106" t="n"/>
    </row>
    <row r="142">
      <c r="B142" s="106" t="n"/>
      <c r="C142" s="106" t="n"/>
      <c r="D142" s="107" t="n"/>
      <c r="E142" s="124" t="n"/>
      <c r="F142" s="108">
        <f>IF(OR(B142="",N(D142)=0),"",D142/IF(N(E142)&gt;0,E142,1))</f>
        <v/>
      </c>
      <c r="G142" s="106" t="n"/>
    </row>
    <row r="143">
      <c r="B143" s="106" t="n"/>
      <c r="C143" s="106" t="n"/>
      <c r="D143" s="107" t="n"/>
      <c r="E143" s="124" t="n"/>
      <c r="F143" s="108">
        <f>IF(OR(B143="",N(D143)=0),"",D143/IF(N(E143)&gt;0,E143,1))</f>
        <v/>
      </c>
      <c r="G143" s="106" t="n"/>
    </row>
    <row r="144">
      <c r="B144" s="106" t="n"/>
      <c r="C144" s="106" t="n"/>
      <c r="D144" s="107" t="n"/>
      <c r="E144" s="124" t="n"/>
      <c r="F144" s="108">
        <f>IF(OR(B144="",N(D144)=0),"",D144/IF(N(E144)&gt;0,E144,1))</f>
        <v/>
      </c>
      <c r="G144" s="106" t="n"/>
    </row>
    <row r="145">
      <c r="B145" s="106" t="n"/>
      <c r="C145" s="106" t="n"/>
      <c r="D145" s="107" t="n"/>
      <c r="E145" s="124" t="n"/>
      <c r="F145" s="108">
        <f>IF(OR(B145="",N(D145)=0),"",D145/IF(N(E145)&gt;0,E145,1))</f>
        <v/>
      </c>
      <c r="G145" s="106" t="n"/>
    </row>
    <row r="146">
      <c r="B146" s="106" t="n"/>
      <c r="C146" s="106" t="n"/>
      <c r="D146" s="107" t="n"/>
      <c r="E146" s="124" t="n"/>
      <c r="F146" s="108">
        <f>IF(OR(B146="",N(D146)=0),"",D146/IF(N(E146)&gt;0,E146,1))</f>
        <v/>
      </c>
      <c r="G146" s="106" t="n"/>
    </row>
    <row r="147">
      <c r="B147" s="106" t="n"/>
      <c r="C147" s="106" t="n"/>
      <c r="D147" s="107" t="n"/>
      <c r="E147" s="124" t="n"/>
      <c r="F147" s="108">
        <f>IF(OR(B147="",N(D147)=0),"",D147/IF(N(E147)&gt;0,E147,1))</f>
        <v/>
      </c>
      <c r="G147" s="106" t="n"/>
    </row>
    <row r="148">
      <c r="B148" s="106" t="n"/>
      <c r="C148" s="106" t="n"/>
      <c r="D148" s="107" t="n"/>
      <c r="E148" s="124" t="n"/>
      <c r="F148" s="108">
        <f>IF(OR(B148="",N(D148)=0),"",D148/IF(N(E148)&gt;0,E148,1))</f>
        <v/>
      </c>
      <c r="G148" s="106" t="n"/>
    </row>
    <row r="149">
      <c r="B149" s="106" t="n"/>
      <c r="C149" s="106" t="n"/>
      <c r="D149" s="107" t="n"/>
      <c r="E149" s="124" t="n"/>
      <c r="F149" s="108">
        <f>IF(OR(B149="",N(D149)=0),"",D149/IF(N(E149)&gt;0,E149,1))</f>
        <v/>
      </c>
      <c r="G149" s="106" t="n"/>
    </row>
    <row r="150">
      <c r="B150" s="106" t="n"/>
      <c r="C150" s="106" t="n"/>
      <c r="D150" s="107" t="n"/>
      <c r="E150" s="124" t="n"/>
      <c r="F150" s="108">
        <f>IF(OR(B150="",N(D150)=0),"",D150/IF(N(E150)&gt;0,E150,1))</f>
        <v/>
      </c>
      <c r="G150" s="106" t="n"/>
    </row>
    <row r="151">
      <c r="B151" s="106" t="n"/>
      <c r="C151" s="106" t="n"/>
      <c r="D151" s="107" t="n"/>
      <c r="E151" s="124" t="n"/>
      <c r="F151" s="108">
        <f>IF(OR(B151="",N(D151)=0),"",D151/IF(N(E151)&gt;0,E151,1))</f>
        <v/>
      </c>
      <c r="G151" s="106" t="n"/>
    </row>
    <row r="152">
      <c r="B152" s="106" t="n"/>
      <c r="C152" s="106" t="n"/>
      <c r="D152" s="107" t="n"/>
      <c r="E152" s="124" t="n"/>
      <c r="F152" s="108">
        <f>IF(OR(B152="",N(D152)=0),"",D152/IF(N(E152)&gt;0,E152,1))</f>
        <v/>
      </c>
      <c r="G152" s="106" t="n"/>
    </row>
    <row r="153">
      <c r="B153" s="106" t="n"/>
      <c r="C153" s="106" t="n"/>
      <c r="D153" s="107" t="n"/>
      <c r="E153" s="124" t="n"/>
      <c r="F153" s="108">
        <f>IF(OR(B153="",N(D153)=0),"",D153/IF(N(E153)&gt;0,E153,1))</f>
        <v/>
      </c>
      <c r="G153" s="106" t="n"/>
    </row>
    <row r="154">
      <c r="B154" s="106" t="n"/>
      <c r="C154" s="106" t="n"/>
      <c r="D154" s="107" t="n"/>
      <c r="E154" s="124" t="n"/>
      <c r="F154" s="108">
        <f>IF(OR(B154="",N(D154)=0),"",D154/IF(N(E154)&gt;0,E154,1))</f>
        <v/>
      </c>
      <c r="G154" s="106" t="n"/>
    </row>
    <row r="155">
      <c r="B155" s="106" t="n"/>
      <c r="C155" s="106" t="n"/>
      <c r="D155" s="107" t="n"/>
      <c r="E155" s="124" t="n"/>
      <c r="F155" s="108">
        <f>IF(OR(B155="",N(D155)=0),"",D155/IF(N(E155)&gt;0,E155,1))</f>
        <v/>
      </c>
      <c r="G155" s="106" t="n"/>
    </row>
    <row r="156">
      <c r="B156" s="106" t="n"/>
      <c r="C156" s="106" t="n"/>
      <c r="D156" s="107" t="n"/>
      <c r="E156" s="124" t="n"/>
      <c r="F156" s="108">
        <f>IF(OR(B156="",N(D156)=0),"",D156/IF(N(E156)&gt;0,E156,1))</f>
        <v/>
      </c>
      <c r="G156" s="106" t="n"/>
    </row>
    <row r="157">
      <c r="B157" s="106" t="n"/>
      <c r="C157" s="106" t="n"/>
      <c r="D157" s="107" t="n"/>
      <c r="E157" s="124" t="n"/>
      <c r="F157" s="108">
        <f>IF(OR(B157="",N(D157)=0),"",D157/IF(N(E157)&gt;0,E157,1))</f>
        <v/>
      </c>
      <c r="G157" s="106" t="n"/>
    </row>
  </sheetData>
  <sheetProtection selectLockedCells="0" selectUnlockedCells="0" sheet="1" objects="0" insertRows="1" insertHyperlinks="1" autoFilter="1" scenarios="0" formatColumns="0" deleteColumns="1" insertColumns="1" pivotTables="1" deleteRows="1" formatCells="1" formatRows="0" sort="1" password="E778"/>
  <mergeCells count="2">
    <mergeCell ref="B3:G4"/>
    <mergeCell ref="B1:G2"/>
  </mergeCells>
  <dataValidations count="3">
    <dataValidation sqref="C8:C157" showDropDown="0" showInputMessage="0" showErrorMessage="0" allowBlank="1" type="list">
      <formula1>"kg,l,pc"</formula1>
    </dataValidation>
    <dataValidation sqref="E8:E157" showDropDown="0" showInputMessage="0" showErrorMessage="0" allowBlank="1" type="decimal" operator="between">
      <formula1>0.05</formula1>
      <formula2>1</formula2>
    </dataValidation>
    <dataValidation sqref="D8:D157" showDropDown="0" showInputMessage="0" showErrorMessage="0" allowBlank="1" type="decimal" operator="greaterThanOrEqual">
      <formula1>0</formula1>
    </dataValidation>
  </dataValidations>
  <pageMargins left="0.75" right="0.75" top="1" bottom="1" header="0.5" footer="0.5"/>
  <pageSetup orientation="landscape" fitToHeight="0" fitToWidth="1"/>
</worksheet>
</file>

<file path=xl/worksheets/sheet7.xml><?xml version="1.0" encoding="utf-8"?>
<worksheet xmlns="http://schemas.openxmlformats.org/spreadsheetml/2006/main">
  <sheetPr>
    <tabColor rgb="00FFAD6A"/>
    <outlinePr summaryBelow="1" summaryRight="1"/>
    <pageSetUpPr fitToPage="1"/>
  </sheetPr>
  <dimension ref="A1:D8318"/>
  <sheetViews>
    <sheetView showGridLines="0" zoomScale="90" workbookViewId="0">
      <pane ySplit="7" topLeftCell="A8" activePane="bottomLeft" state="frozen"/>
      <selection pane="bottomLeft" activeCell="A1" sqref="A1"/>
    </sheetView>
  </sheetViews>
  <sheetFormatPr baseColWidth="8" defaultRowHeight="15"/>
  <cols>
    <col width="13" customWidth="1" style="125" min="1" max="1"/>
    <col width="26" customWidth="1" style="125" min="2" max="2"/>
    <col width="11" customWidth="1" style="125" min="3" max="3"/>
    <col width="34" customWidth="1" style="125" min="4" max="4"/>
  </cols>
  <sheetData>
    <row r="1">
      <c r="A1" s="100">
        <f>"KEYONE  /  "&amp;Lang!$B$150</f>
        <v/>
      </c>
    </row>
    <row r="2"/>
    <row r="3" ht="18" customHeight="1">
      <c r="A3" s="102">
        <f>Lang!$B$151</f>
        <v/>
      </c>
    </row>
    <row r="4" ht="18" customHeight="1"/>
    <row r="5" ht="24" customHeight="1">
      <c r="A5" s="7">
        <f>HYPERLINK("#'START'!A1",Lang!$B$2)</f>
        <v/>
      </c>
      <c r="B5" s="7">
        <f>HYPERLINK("#'Dashboard'!A1",Lang!$B$3)</f>
        <v/>
      </c>
      <c r="C5" s="7">
        <f>HYPERLINK("#'Menu'!A1",Lang!$B$10)</f>
        <v/>
      </c>
      <c r="D5" s="7">
        <f>HYPERLINK("#'Settings'!A1",Lang!$B$5)</f>
        <v/>
      </c>
    </row>
    <row r="6">
      <c r="A6" s="1" t="n"/>
      <c r="B6" s="1" t="n"/>
      <c r="C6" s="1" t="n"/>
      <c r="D6" s="1" t="n"/>
    </row>
    <row r="7" ht="32" customHeight="1">
      <c r="A7" s="103">
        <f>Lang!$B$152</f>
        <v/>
      </c>
      <c r="B7" s="103">
        <f>Lang!$B$153</f>
        <v/>
      </c>
      <c r="C7" s="103">
        <f>Lang!$B$154</f>
        <v/>
      </c>
      <c r="D7" s="103">
        <f>Lang!$B$155</f>
        <v/>
      </c>
    </row>
    <row r="8">
      <c r="A8" s="126" t="n">
        <v>45659</v>
      </c>
      <c r="B8" s="125" t="inlineStr">
        <is>
          <t>Bruschetta</t>
        </is>
      </c>
      <c r="C8" s="127" t="n">
        <v>10</v>
      </c>
      <c r="D8" s="125" t="n"/>
    </row>
    <row r="9">
      <c r="A9" s="126" t="n">
        <v>45659</v>
      </c>
      <c r="B9" s="125" t="inlineStr">
        <is>
          <t>Caesar Salad</t>
        </is>
      </c>
      <c r="C9" s="127" t="n">
        <v>9</v>
      </c>
      <c r="D9" s="125" t="n"/>
    </row>
    <row r="10">
      <c r="A10" s="126" t="n">
        <v>45659</v>
      </c>
      <c r="B10" s="125" t="inlineStr">
        <is>
          <t>Tomato Soup</t>
        </is>
      </c>
      <c r="C10" s="127" t="n">
        <v>7</v>
      </c>
      <c r="D10" s="125" t="n"/>
    </row>
    <row r="11">
      <c r="A11" s="126" t="n">
        <v>45659</v>
      </c>
      <c r="B11" s="125" t="inlineStr">
        <is>
          <t>Spaghetti Carbonara</t>
        </is>
      </c>
      <c r="C11" s="127" t="n">
        <v>18</v>
      </c>
      <c r="D11" s="125" t="n"/>
    </row>
    <row r="12">
      <c r="A12" s="126" t="n">
        <v>45659</v>
      </c>
      <c r="B12" s="125" t="inlineStr">
        <is>
          <t>Pizza Margherita</t>
        </is>
      </c>
      <c r="C12" s="127" t="n">
        <v>19</v>
      </c>
      <c r="D12" s="125" t="n"/>
    </row>
    <row r="13">
      <c r="A13" s="126" t="n">
        <v>45659</v>
      </c>
      <c r="B13" s="125" t="inlineStr">
        <is>
          <t>Wiener Schnitzel</t>
        </is>
      </c>
      <c r="C13" s="127" t="n">
        <v>13</v>
      </c>
      <c r="D13" s="125" t="n"/>
    </row>
    <row r="14">
      <c r="A14" s="126" t="n">
        <v>45659</v>
      </c>
      <c r="B14" s="125" t="inlineStr">
        <is>
          <t>Salmon Fillet</t>
        </is>
      </c>
      <c r="C14" s="127" t="n">
        <v>6</v>
      </c>
      <c r="D14" s="125" t="n"/>
    </row>
    <row r="15">
      <c r="A15" s="126" t="n">
        <v>45659</v>
      </c>
      <c r="B15" s="125" t="inlineStr">
        <is>
          <t>Mushroom Risotto</t>
        </is>
      </c>
      <c r="C15" s="127" t="n">
        <v>4</v>
      </c>
      <c r="D15" s="125" t="n"/>
    </row>
    <row r="16">
      <c r="A16" s="126" t="n">
        <v>45659</v>
      </c>
      <c r="B16" s="125" t="inlineStr">
        <is>
          <t>Cheeseburger</t>
        </is>
      </c>
      <c r="C16" s="127" t="n">
        <v>19</v>
      </c>
      <c r="D16" s="125" t="n"/>
    </row>
    <row r="17">
      <c r="A17" s="126" t="n">
        <v>45659</v>
      </c>
      <c r="B17" s="125" t="inlineStr">
        <is>
          <t>Tiramisu</t>
        </is>
      </c>
      <c r="C17" s="127" t="n">
        <v>12</v>
      </c>
      <c r="D17" s="125" t="n"/>
    </row>
    <row r="18">
      <c r="A18" s="126" t="n">
        <v>45659</v>
      </c>
      <c r="B18" s="125" t="inlineStr">
        <is>
          <t>Chocolate Fondant</t>
        </is>
      </c>
      <c r="C18" s="127" t="n">
        <v>5</v>
      </c>
      <c r="D18" s="125" t="n"/>
    </row>
    <row r="19">
      <c r="A19" s="126" t="n">
        <v>45659</v>
      </c>
      <c r="B19" s="125" t="inlineStr">
        <is>
          <t>Lemon Sorbet</t>
        </is>
      </c>
      <c r="C19" s="127" t="n">
        <v>2</v>
      </c>
      <c r="D19" s="125" t="n"/>
    </row>
    <row r="20">
      <c r="A20" s="126" t="n">
        <v>45659</v>
      </c>
      <c r="B20" s="125" t="inlineStr">
        <is>
          <t>Espresso</t>
        </is>
      </c>
      <c r="C20" s="127" t="n">
        <v>19</v>
      </c>
      <c r="D20" s="125" t="n"/>
    </row>
    <row r="21">
      <c r="A21" s="126" t="n">
        <v>45659</v>
      </c>
      <c r="B21" s="125" t="inlineStr">
        <is>
          <t>Cappuccino</t>
        </is>
      </c>
      <c r="C21" s="127" t="n">
        <v>24</v>
      </c>
      <c r="D21" s="125" t="n"/>
    </row>
    <row r="22">
      <c r="A22" s="126" t="n">
        <v>45659</v>
      </c>
      <c r="B22" s="125" t="inlineStr">
        <is>
          <t>Homemade Lemonade</t>
        </is>
      </c>
      <c r="C22" s="127" t="n">
        <v>11</v>
      </c>
      <c r="D22" s="125" t="n"/>
    </row>
    <row r="23">
      <c r="A23" s="126" t="n">
        <v>45660</v>
      </c>
      <c r="B23" s="125" t="inlineStr">
        <is>
          <t>Bruschetta</t>
        </is>
      </c>
      <c r="C23" s="127" t="n">
        <v>15</v>
      </c>
      <c r="D23" s="125" t="n"/>
    </row>
    <row r="24">
      <c r="A24" s="126" t="n">
        <v>45660</v>
      </c>
      <c r="B24" s="125" t="inlineStr">
        <is>
          <t>Caesar Salad</t>
        </is>
      </c>
      <c r="C24" s="127" t="n">
        <v>8</v>
      </c>
      <c r="D24" s="125" t="n"/>
    </row>
    <row r="25">
      <c r="A25" s="126" t="n">
        <v>45660</v>
      </c>
      <c r="B25" s="125" t="inlineStr">
        <is>
          <t>Tomato Soup</t>
        </is>
      </c>
      <c r="C25" s="127" t="n">
        <v>7</v>
      </c>
      <c r="D25" s="125" t="n"/>
    </row>
    <row r="26">
      <c r="A26" s="126" t="n">
        <v>45660</v>
      </c>
      <c r="B26" s="125" t="inlineStr">
        <is>
          <t>Spaghetti Carbonara</t>
        </is>
      </c>
      <c r="C26" s="127" t="n">
        <v>21</v>
      </c>
      <c r="D26" s="125" t="n"/>
    </row>
    <row r="27">
      <c r="A27" s="126" t="n">
        <v>45660</v>
      </c>
      <c r="B27" s="125" t="inlineStr">
        <is>
          <t>Pizza Margherita</t>
        </is>
      </c>
      <c r="C27" s="127" t="n">
        <v>28</v>
      </c>
      <c r="D27" s="125" t="n"/>
    </row>
    <row r="28">
      <c r="A28" s="126" t="n">
        <v>45660</v>
      </c>
      <c r="B28" s="125" t="inlineStr">
        <is>
          <t>Wiener Schnitzel</t>
        </is>
      </c>
      <c r="C28" s="127" t="n">
        <v>18</v>
      </c>
      <c r="D28" s="125" t="n"/>
    </row>
    <row r="29">
      <c r="A29" s="126" t="n">
        <v>45660</v>
      </c>
      <c r="B29" s="125" t="inlineStr">
        <is>
          <t>Salmon Fillet</t>
        </is>
      </c>
      <c r="C29" s="127" t="n">
        <v>6</v>
      </c>
      <c r="D29" s="125" t="n"/>
    </row>
    <row r="30">
      <c r="A30" s="126" t="n">
        <v>45660</v>
      </c>
      <c r="B30" s="125" t="inlineStr">
        <is>
          <t>Mushroom Risotto</t>
        </is>
      </c>
      <c r="C30" s="127" t="n">
        <v>6</v>
      </c>
      <c r="D30" s="125" t="n"/>
    </row>
    <row r="31">
      <c r="A31" s="126" t="n">
        <v>45660</v>
      </c>
      <c r="B31" s="125" t="inlineStr">
        <is>
          <t>Cheeseburger</t>
        </is>
      </c>
      <c r="C31" s="127" t="n">
        <v>19</v>
      </c>
      <c r="D31" s="125" t="n"/>
    </row>
    <row r="32">
      <c r="A32" s="126" t="n">
        <v>45660</v>
      </c>
      <c r="B32" s="125" t="inlineStr">
        <is>
          <t>Tiramisu</t>
        </is>
      </c>
      <c r="C32" s="127" t="n">
        <v>16</v>
      </c>
      <c r="D32" s="125" t="n"/>
    </row>
    <row r="33">
      <c r="A33" s="126" t="n">
        <v>45660</v>
      </c>
      <c r="B33" s="125" t="inlineStr">
        <is>
          <t>Chocolate Fondant</t>
        </is>
      </c>
      <c r="C33" s="127" t="n">
        <v>7</v>
      </c>
      <c r="D33" s="125" t="n"/>
    </row>
    <row r="34">
      <c r="A34" s="126" t="n">
        <v>45660</v>
      </c>
      <c r="B34" s="125" t="inlineStr">
        <is>
          <t>Lemon Sorbet</t>
        </is>
      </c>
      <c r="C34" s="127" t="n">
        <v>1</v>
      </c>
      <c r="D34" s="125" t="n"/>
    </row>
    <row r="35">
      <c r="A35" s="126" t="n">
        <v>45660</v>
      </c>
      <c r="B35" s="125" t="inlineStr">
        <is>
          <t>Espresso</t>
        </is>
      </c>
      <c r="C35" s="127" t="n">
        <v>46</v>
      </c>
      <c r="D35" s="125" t="n"/>
    </row>
    <row r="36">
      <c r="A36" s="126" t="n">
        <v>45660</v>
      </c>
      <c r="B36" s="125" t="inlineStr">
        <is>
          <t>Cappuccino</t>
        </is>
      </c>
      <c r="C36" s="127" t="n">
        <v>30</v>
      </c>
      <c r="D36" s="125" t="n"/>
    </row>
    <row r="37">
      <c r="A37" s="126" t="n">
        <v>45660</v>
      </c>
      <c r="B37" s="125" t="inlineStr">
        <is>
          <t>Homemade Lemonade</t>
        </is>
      </c>
      <c r="C37" s="127" t="n">
        <v>16</v>
      </c>
      <c r="D37" s="125" t="n"/>
    </row>
    <row r="38">
      <c r="A38" s="126" t="n">
        <v>45661</v>
      </c>
      <c r="B38" s="125" t="inlineStr">
        <is>
          <t>Bruschetta</t>
        </is>
      </c>
      <c r="C38" s="127" t="n">
        <v>13</v>
      </c>
      <c r="D38" s="125" t="n"/>
    </row>
    <row r="39">
      <c r="A39" s="126" t="n">
        <v>45661</v>
      </c>
      <c r="B39" s="125" t="inlineStr">
        <is>
          <t>Caesar Salad</t>
        </is>
      </c>
      <c r="C39" s="127" t="n">
        <v>11</v>
      </c>
      <c r="D39" s="125" t="n"/>
    </row>
    <row r="40">
      <c r="A40" s="126" t="n">
        <v>45661</v>
      </c>
      <c r="B40" s="125" t="inlineStr">
        <is>
          <t>Tomato Soup</t>
        </is>
      </c>
      <c r="C40" s="127" t="n">
        <v>10</v>
      </c>
      <c r="D40" s="125" t="n"/>
    </row>
    <row r="41">
      <c r="A41" s="126" t="n">
        <v>45661</v>
      </c>
      <c r="B41" s="125" t="inlineStr">
        <is>
          <t>Spaghetti Carbonara</t>
        </is>
      </c>
      <c r="C41" s="127" t="n">
        <v>27</v>
      </c>
      <c r="D41" s="125" t="n"/>
    </row>
    <row r="42">
      <c r="A42" s="126" t="n">
        <v>45661</v>
      </c>
      <c r="B42" s="125" t="inlineStr">
        <is>
          <t>Pizza Margherita</t>
        </is>
      </c>
      <c r="C42" s="127" t="n">
        <v>39</v>
      </c>
      <c r="D42" s="125" t="n"/>
    </row>
    <row r="43">
      <c r="A43" s="126" t="n">
        <v>45661</v>
      </c>
      <c r="B43" s="125" t="inlineStr">
        <is>
          <t>Wiener Schnitzel</t>
        </is>
      </c>
      <c r="C43" s="127" t="n">
        <v>21</v>
      </c>
      <c r="D43" s="125" t="n"/>
    </row>
    <row r="44">
      <c r="A44" s="126" t="n">
        <v>45661</v>
      </c>
      <c r="B44" s="125" t="inlineStr">
        <is>
          <t>Salmon Fillet</t>
        </is>
      </c>
      <c r="C44" s="127" t="n">
        <v>6</v>
      </c>
      <c r="D44" s="125" t="n"/>
    </row>
    <row r="45">
      <c r="A45" s="126" t="n">
        <v>45661</v>
      </c>
      <c r="B45" s="125" t="inlineStr">
        <is>
          <t>Mushroom Risotto</t>
        </is>
      </c>
      <c r="C45" s="127" t="n">
        <v>5</v>
      </c>
      <c r="D45" s="125" t="n"/>
    </row>
    <row r="46">
      <c r="A46" s="126" t="n">
        <v>45661</v>
      </c>
      <c r="B46" s="125" t="inlineStr">
        <is>
          <t>Cheeseburger</t>
        </is>
      </c>
      <c r="C46" s="127" t="n">
        <v>22</v>
      </c>
      <c r="D46" s="125" t="n"/>
    </row>
    <row r="47">
      <c r="A47" s="126" t="n">
        <v>45661</v>
      </c>
      <c r="B47" s="125" t="inlineStr">
        <is>
          <t>Tiramisu</t>
        </is>
      </c>
      <c r="C47" s="127" t="n">
        <v>21</v>
      </c>
      <c r="D47" s="125" t="n"/>
    </row>
    <row r="48">
      <c r="A48" s="126" t="n">
        <v>45661</v>
      </c>
      <c r="B48" s="125" t="inlineStr">
        <is>
          <t>Chocolate Fondant</t>
        </is>
      </c>
      <c r="C48" s="127" t="n">
        <v>6</v>
      </c>
      <c r="D48" s="125" t="n"/>
    </row>
    <row r="49">
      <c r="A49" s="126" t="n">
        <v>45661</v>
      </c>
      <c r="B49" s="125" t="inlineStr">
        <is>
          <t>Lemon Sorbet</t>
        </is>
      </c>
      <c r="C49" s="127" t="n">
        <v>3</v>
      </c>
      <c r="D49" s="125" t="n"/>
    </row>
    <row r="50">
      <c r="A50" s="126" t="n">
        <v>45661</v>
      </c>
      <c r="B50" s="125" t="inlineStr">
        <is>
          <t>Espresso</t>
        </is>
      </c>
      <c r="C50" s="127" t="n">
        <v>43</v>
      </c>
      <c r="D50" s="125" t="n"/>
    </row>
    <row r="51">
      <c r="A51" s="126" t="n">
        <v>45661</v>
      </c>
      <c r="B51" s="125" t="inlineStr">
        <is>
          <t>Cappuccino</t>
        </is>
      </c>
      <c r="C51" s="127" t="n">
        <v>23</v>
      </c>
      <c r="D51" s="125" t="n"/>
    </row>
    <row r="52">
      <c r="A52" s="126" t="n">
        <v>45661</v>
      </c>
      <c r="B52" s="125" t="inlineStr">
        <is>
          <t>Homemade Lemonade</t>
        </is>
      </c>
      <c r="C52" s="127" t="n">
        <v>15</v>
      </c>
      <c r="D52" s="125" t="n"/>
    </row>
    <row r="53">
      <c r="A53" s="126" t="n">
        <v>45662</v>
      </c>
      <c r="B53" s="125" t="inlineStr">
        <is>
          <t>Bruschetta</t>
        </is>
      </c>
      <c r="C53" s="127" t="n">
        <v>15</v>
      </c>
      <c r="D53" s="125" t="n"/>
    </row>
    <row r="54">
      <c r="A54" s="126" t="n">
        <v>45662</v>
      </c>
      <c r="B54" s="125" t="inlineStr">
        <is>
          <t>Caesar Salad</t>
        </is>
      </c>
      <c r="C54" s="127" t="n">
        <v>7</v>
      </c>
      <c r="D54" s="125" t="n"/>
    </row>
    <row r="55">
      <c r="A55" s="126" t="n">
        <v>45662</v>
      </c>
      <c r="B55" s="125" t="inlineStr">
        <is>
          <t>Tomato Soup</t>
        </is>
      </c>
      <c r="C55" s="127" t="n">
        <v>9</v>
      </c>
      <c r="D55" s="125" t="n"/>
    </row>
    <row r="56">
      <c r="A56" s="126" t="n">
        <v>45662</v>
      </c>
      <c r="B56" s="125" t="inlineStr">
        <is>
          <t>Spaghetti Carbonara</t>
        </is>
      </c>
      <c r="C56" s="127" t="n">
        <v>22</v>
      </c>
      <c r="D56" s="125" t="n"/>
    </row>
    <row r="57">
      <c r="A57" s="126" t="n">
        <v>45662</v>
      </c>
      <c r="B57" s="125" t="inlineStr">
        <is>
          <t>Pizza Margherita</t>
        </is>
      </c>
      <c r="C57" s="127" t="n">
        <v>24</v>
      </c>
      <c r="D57" s="125" t="n"/>
    </row>
    <row r="58">
      <c r="A58" s="126" t="n">
        <v>45662</v>
      </c>
      <c r="B58" s="125" t="inlineStr">
        <is>
          <t>Wiener Schnitzel</t>
        </is>
      </c>
      <c r="C58" s="127" t="n">
        <v>17</v>
      </c>
      <c r="D58" s="125" t="n"/>
    </row>
    <row r="59">
      <c r="A59" s="126" t="n">
        <v>45662</v>
      </c>
      <c r="B59" s="125" t="inlineStr">
        <is>
          <t>Salmon Fillet</t>
        </is>
      </c>
      <c r="C59" s="127" t="n">
        <v>6</v>
      </c>
      <c r="D59" s="125" t="n"/>
    </row>
    <row r="60">
      <c r="A60" s="126" t="n">
        <v>45662</v>
      </c>
      <c r="B60" s="125" t="inlineStr">
        <is>
          <t>Mushroom Risotto</t>
        </is>
      </c>
      <c r="C60" s="127" t="n">
        <v>3</v>
      </c>
      <c r="D60" s="125" t="n"/>
    </row>
    <row r="61">
      <c r="A61" s="126" t="n">
        <v>45662</v>
      </c>
      <c r="B61" s="125" t="inlineStr">
        <is>
          <t>Cheeseburger</t>
        </is>
      </c>
      <c r="C61" s="127" t="n">
        <v>23</v>
      </c>
      <c r="D61" s="125" t="n"/>
    </row>
    <row r="62">
      <c r="A62" s="126" t="n">
        <v>45662</v>
      </c>
      <c r="B62" s="125" t="inlineStr">
        <is>
          <t>Tiramisu</t>
        </is>
      </c>
      <c r="C62" s="127" t="n">
        <v>16</v>
      </c>
      <c r="D62" s="125" t="n"/>
    </row>
    <row r="63">
      <c r="A63" s="126" t="n">
        <v>45662</v>
      </c>
      <c r="B63" s="125" t="inlineStr">
        <is>
          <t>Chocolate Fondant</t>
        </is>
      </c>
      <c r="C63" s="127" t="n">
        <v>7</v>
      </c>
      <c r="D63" s="125" t="n"/>
    </row>
    <row r="64">
      <c r="A64" s="126" t="n">
        <v>45662</v>
      </c>
      <c r="B64" s="125" t="inlineStr">
        <is>
          <t>Lemon Sorbet</t>
        </is>
      </c>
      <c r="C64" s="127" t="n">
        <v>3</v>
      </c>
      <c r="D64" s="125" t="n"/>
    </row>
    <row r="65">
      <c r="A65" s="126" t="n">
        <v>45662</v>
      </c>
      <c r="B65" s="125" t="inlineStr">
        <is>
          <t>Espresso</t>
        </is>
      </c>
      <c r="C65" s="127" t="n">
        <v>34</v>
      </c>
      <c r="D65" s="125" t="n"/>
    </row>
    <row r="66">
      <c r="A66" s="126" t="n">
        <v>45662</v>
      </c>
      <c r="B66" s="125" t="inlineStr">
        <is>
          <t>Cappuccino</t>
        </is>
      </c>
      <c r="C66" s="127" t="n">
        <v>26</v>
      </c>
      <c r="D66" s="125" t="n"/>
    </row>
    <row r="67">
      <c r="A67" s="126" t="n">
        <v>45662</v>
      </c>
      <c r="B67" s="125" t="inlineStr">
        <is>
          <t>Homemade Lemonade</t>
        </is>
      </c>
      <c r="C67" s="127" t="n">
        <v>9</v>
      </c>
      <c r="D67" s="125" t="n"/>
    </row>
    <row r="68">
      <c r="A68" s="126" t="n">
        <v>45664</v>
      </c>
      <c r="B68" s="125" t="inlineStr">
        <is>
          <t>Bruschetta</t>
        </is>
      </c>
      <c r="C68" s="127" t="n">
        <v>9</v>
      </c>
      <c r="D68" s="125" t="n"/>
    </row>
    <row r="69">
      <c r="A69" s="126" t="n">
        <v>45664</v>
      </c>
      <c r="B69" s="125" t="inlineStr">
        <is>
          <t>Caesar Salad</t>
        </is>
      </c>
      <c r="C69" s="127" t="n">
        <v>6</v>
      </c>
      <c r="D69" s="125" t="n"/>
    </row>
    <row r="70">
      <c r="A70" s="126" t="n">
        <v>45664</v>
      </c>
      <c r="B70" s="125" t="inlineStr">
        <is>
          <t>Tomato Soup</t>
        </is>
      </c>
      <c r="C70" s="127" t="n">
        <v>5</v>
      </c>
      <c r="D70" s="125" t="n"/>
    </row>
    <row r="71">
      <c r="A71" s="126" t="n">
        <v>45664</v>
      </c>
      <c r="B71" s="125" t="inlineStr">
        <is>
          <t>Spaghetti Carbonara</t>
        </is>
      </c>
      <c r="C71" s="127" t="n">
        <v>11</v>
      </c>
      <c r="D71" s="125" t="n"/>
    </row>
    <row r="72">
      <c r="A72" s="126" t="n">
        <v>45664</v>
      </c>
      <c r="B72" s="125" t="inlineStr">
        <is>
          <t>Pizza Margherita</t>
        </is>
      </c>
      <c r="C72" s="127" t="n">
        <v>15</v>
      </c>
      <c r="D72" s="125" t="n"/>
    </row>
    <row r="73">
      <c r="A73" s="126" t="n">
        <v>45664</v>
      </c>
      <c r="B73" s="125" t="inlineStr">
        <is>
          <t>Wiener Schnitzel</t>
        </is>
      </c>
      <c r="C73" s="127" t="n">
        <v>9</v>
      </c>
      <c r="D73" s="125" t="n"/>
    </row>
    <row r="74">
      <c r="A74" s="126" t="n">
        <v>45664</v>
      </c>
      <c r="B74" s="125" t="inlineStr">
        <is>
          <t>Salmon Fillet</t>
        </is>
      </c>
      <c r="C74" s="127" t="n">
        <v>5</v>
      </c>
      <c r="D74" s="125" t="n"/>
    </row>
    <row r="75">
      <c r="A75" s="126" t="n">
        <v>45664</v>
      </c>
      <c r="B75" s="125" t="inlineStr">
        <is>
          <t>Mushroom Risotto</t>
        </is>
      </c>
      <c r="C75" s="127" t="n">
        <v>1</v>
      </c>
      <c r="D75" s="125" t="n"/>
    </row>
    <row r="76">
      <c r="A76" s="126" t="n">
        <v>45664</v>
      </c>
      <c r="B76" s="125" t="inlineStr">
        <is>
          <t>Cheeseburger</t>
        </is>
      </c>
      <c r="C76" s="127" t="n">
        <v>9</v>
      </c>
      <c r="D76" s="125" t="n"/>
    </row>
    <row r="77">
      <c r="A77" s="126" t="n">
        <v>45664</v>
      </c>
      <c r="B77" s="125" t="inlineStr">
        <is>
          <t>Tiramisu</t>
        </is>
      </c>
      <c r="C77" s="127" t="n">
        <v>9</v>
      </c>
      <c r="D77" s="125" t="n"/>
    </row>
    <row r="78">
      <c r="A78" s="126" t="n">
        <v>45664</v>
      </c>
      <c r="B78" s="125" t="inlineStr">
        <is>
          <t>Chocolate Fondant</t>
        </is>
      </c>
      <c r="C78" s="127" t="n">
        <v>5</v>
      </c>
      <c r="D78" s="125" t="n"/>
    </row>
    <row r="79">
      <c r="A79" s="126" t="n">
        <v>45664</v>
      </c>
      <c r="B79" s="125" t="inlineStr">
        <is>
          <t>Lemon Sorbet</t>
        </is>
      </c>
      <c r="C79" s="127" t="n">
        <v>2</v>
      </c>
      <c r="D79" s="125" t="n"/>
    </row>
    <row r="80">
      <c r="A80" s="126" t="n">
        <v>45664</v>
      </c>
      <c r="B80" s="125" t="inlineStr">
        <is>
          <t>Espresso</t>
        </is>
      </c>
      <c r="C80" s="127" t="n">
        <v>13</v>
      </c>
      <c r="D80" s="125" t="n"/>
    </row>
    <row r="81">
      <c r="A81" s="126" t="n">
        <v>45664</v>
      </c>
      <c r="B81" s="125" t="inlineStr">
        <is>
          <t>Cappuccino</t>
        </is>
      </c>
      <c r="C81" s="127" t="n">
        <v>9</v>
      </c>
      <c r="D81" s="125" t="n"/>
    </row>
    <row r="82">
      <c r="A82" s="126" t="n">
        <v>45664</v>
      </c>
      <c r="B82" s="125" t="inlineStr">
        <is>
          <t>Homemade Lemonade</t>
        </is>
      </c>
      <c r="C82" s="127" t="n">
        <v>8</v>
      </c>
      <c r="D82" s="125" t="n"/>
    </row>
    <row r="83">
      <c r="A83" s="126" t="n">
        <v>45665</v>
      </c>
      <c r="B83" s="125" t="inlineStr">
        <is>
          <t>Bruschetta</t>
        </is>
      </c>
      <c r="C83" s="127" t="n">
        <v>8</v>
      </c>
      <c r="D83" s="125" t="n"/>
    </row>
    <row r="84">
      <c r="A84" s="126" t="n">
        <v>45665</v>
      </c>
      <c r="B84" s="125" t="inlineStr">
        <is>
          <t>Caesar Salad</t>
        </is>
      </c>
      <c r="C84" s="127" t="n">
        <v>6</v>
      </c>
      <c r="D84" s="125" t="n"/>
    </row>
    <row r="85">
      <c r="A85" s="126" t="n">
        <v>45665</v>
      </c>
      <c r="B85" s="125" t="inlineStr">
        <is>
          <t>Tomato Soup</t>
        </is>
      </c>
      <c r="C85" s="127" t="n">
        <v>8</v>
      </c>
      <c r="D85" s="125" t="n"/>
    </row>
    <row r="86">
      <c r="A86" s="126" t="n">
        <v>45665</v>
      </c>
      <c r="B86" s="125" t="inlineStr">
        <is>
          <t>Spaghetti Carbonara</t>
        </is>
      </c>
      <c r="C86" s="127" t="n">
        <v>20</v>
      </c>
      <c r="D86" s="125" t="n"/>
    </row>
    <row r="87">
      <c r="A87" s="126" t="n">
        <v>45665</v>
      </c>
      <c r="B87" s="125" t="inlineStr">
        <is>
          <t>Pizza Margherita</t>
        </is>
      </c>
      <c r="C87" s="127" t="n">
        <v>21</v>
      </c>
      <c r="D87" s="125" t="n"/>
    </row>
    <row r="88">
      <c r="A88" s="126" t="n">
        <v>45665</v>
      </c>
      <c r="B88" s="125" t="inlineStr">
        <is>
          <t>Wiener Schnitzel</t>
        </is>
      </c>
      <c r="C88" s="127" t="n">
        <v>12</v>
      </c>
      <c r="D88" s="125" t="n"/>
    </row>
    <row r="89">
      <c r="A89" s="126" t="n">
        <v>45665</v>
      </c>
      <c r="B89" s="125" t="inlineStr">
        <is>
          <t>Salmon Fillet</t>
        </is>
      </c>
      <c r="C89" s="127" t="n">
        <v>5</v>
      </c>
      <c r="D89" s="125" t="n"/>
    </row>
    <row r="90">
      <c r="A90" s="126" t="n">
        <v>45665</v>
      </c>
      <c r="B90" s="125" t="inlineStr">
        <is>
          <t>Mushroom Risotto</t>
        </is>
      </c>
      <c r="C90" s="127" t="n">
        <v>5</v>
      </c>
      <c r="D90" s="125" t="n"/>
    </row>
    <row r="91">
      <c r="A91" s="126" t="n">
        <v>45665</v>
      </c>
      <c r="B91" s="125" t="inlineStr">
        <is>
          <t>Cheeseburger</t>
        </is>
      </c>
      <c r="C91" s="127" t="n">
        <v>16</v>
      </c>
      <c r="D91" s="125" t="n"/>
    </row>
    <row r="92">
      <c r="A92" s="126" t="n">
        <v>45665</v>
      </c>
      <c r="B92" s="125" t="inlineStr">
        <is>
          <t>Tiramisu</t>
        </is>
      </c>
      <c r="C92" s="127" t="n">
        <v>11</v>
      </c>
      <c r="D92" s="125" t="n"/>
    </row>
    <row r="93">
      <c r="A93" s="126" t="n">
        <v>45665</v>
      </c>
      <c r="B93" s="125" t="inlineStr">
        <is>
          <t>Chocolate Fondant</t>
        </is>
      </c>
      <c r="C93" s="127" t="n">
        <v>5</v>
      </c>
      <c r="D93" s="125" t="n"/>
    </row>
    <row r="94">
      <c r="A94" s="126" t="n">
        <v>45665</v>
      </c>
      <c r="B94" s="125" t="inlineStr">
        <is>
          <t>Espresso</t>
        </is>
      </c>
      <c r="C94" s="127" t="n">
        <v>29</v>
      </c>
      <c r="D94" s="125" t="n"/>
    </row>
    <row r="95">
      <c r="A95" s="126" t="n">
        <v>45665</v>
      </c>
      <c r="B95" s="125" t="inlineStr">
        <is>
          <t>Cappuccino</t>
        </is>
      </c>
      <c r="C95" s="127" t="n">
        <v>22</v>
      </c>
      <c r="D95" s="125" t="n"/>
    </row>
    <row r="96">
      <c r="A96" s="126" t="n">
        <v>45665</v>
      </c>
      <c r="B96" s="125" t="inlineStr">
        <is>
          <t>Homemade Lemonade</t>
        </is>
      </c>
      <c r="C96" s="127" t="n">
        <v>10</v>
      </c>
      <c r="D96" s="125" t="n"/>
    </row>
    <row r="97">
      <c r="A97" s="126" t="n">
        <v>45666</v>
      </c>
      <c r="B97" s="125" t="inlineStr">
        <is>
          <t>Bruschetta</t>
        </is>
      </c>
      <c r="C97" s="127" t="n">
        <v>7</v>
      </c>
      <c r="D97" s="125" t="n"/>
    </row>
    <row r="98">
      <c r="A98" s="126" t="n">
        <v>45666</v>
      </c>
      <c r="B98" s="125" t="inlineStr">
        <is>
          <t>Caesar Salad</t>
        </is>
      </c>
      <c r="C98" s="127" t="n">
        <v>8</v>
      </c>
      <c r="D98" s="125" t="n"/>
    </row>
    <row r="99">
      <c r="A99" s="126" t="n">
        <v>45666</v>
      </c>
      <c r="B99" s="125" t="inlineStr">
        <is>
          <t>Tomato Soup</t>
        </is>
      </c>
      <c r="C99" s="127" t="n">
        <v>9</v>
      </c>
      <c r="D99" s="125" t="n"/>
    </row>
    <row r="100">
      <c r="A100" s="126" t="n">
        <v>45666</v>
      </c>
      <c r="B100" s="125" t="inlineStr">
        <is>
          <t>Spaghetti Carbonara</t>
        </is>
      </c>
      <c r="C100" s="127" t="n">
        <v>13</v>
      </c>
      <c r="D100" s="125" t="n"/>
    </row>
    <row r="101">
      <c r="A101" s="126" t="n">
        <v>45666</v>
      </c>
      <c r="B101" s="125" t="inlineStr">
        <is>
          <t>Pizza Margherita</t>
        </is>
      </c>
      <c r="C101" s="127" t="n">
        <v>23</v>
      </c>
      <c r="D101" s="125" t="n"/>
    </row>
    <row r="102">
      <c r="A102" s="126" t="n">
        <v>45666</v>
      </c>
      <c r="B102" s="125" t="inlineStr">
        <is>
          <t>Wiener Schnitzel</t>
        </is>
      </c>
      <c r="C102" s="127" t="n">
        <v>16</v>
      </c>
      <c r="D102" s="125" t="n"/>
    </row>
    <row r="103">
      <c r="A103" s="126" t="n">
        <v>45666</v>
      </c>
      <c r="B103" s="125" t="inlineStr">
        <is>
          <t>Salmon Fillet</t>
        </is>
      </c>
      <c r="C103" s="127" t="n">
        <v>3</v>
      </c>
      <c r="D103" s="125" t="n"/>
    </row>
    <row r="104">
      <c r="A104" s="126" t="n">
        <v>45666</v>
      </c>
      <c r="B104" s="125" t="inlineStr">
        <is>
          <t>Mushroom Risotto</t>
        </is>
      </c>
      <c r="C104" s="127" t="n">
        <v>6</v>
      </c>
      <c r="D104" s="125" t="n"/>
    </row>
    <row r="105">
      <c r="A105" s="126" t="n">
        <v>45666</v>
      </c>
      <c r="B105" s="125" t="inlineStr">
        <is>
          <t>Cheeseburger</t>
        </is>
      </c>
      <c r="C105" s="127" t="n">
        <v>18</v>
      </c>
      <c r="D105" s="125" t="n"/>
    </row>
    <row r="106">
      <c r="A106" s="126" t="n">
        <v>45666</v>
      </c>
      <c r="B106" s="125" t="inlineStr">
        <is>
          <t>Tiramisu</t>
        </is>
      </c>
      <c r="C106" s="127" t="n">
        <v>11</v>
      </c>
      <c r="D106" s="125" t="n"/>
    </row>
    <row r="107">
      <c r="A107" s="126" t="n">
        <v>45666</v>
      </c>
      <c r="B107" s="125" t="inlineStr">
        <is>
          <t>Chocolate Fondant</t>
        </is>
      </c>
      <c r="C107" s="127" t="n">
        <v>5</v>
      </c>
      <c r="D107" s="125" t="n"/>
    </row>
    <row r="108">
      <c r="A108" s="126" t="n">
        <v>45666</v>
      </c>
      <c r="B108" s="125" t="inlineStr">
        <is>
          <t>Lemon Sorbet</t>
        </is>
      </c>
      <c r="C108" s="127" t="n">
        <v>2</v>
      </c>
      <c r="D108" s="125" t="n"/>
    </row>
    <row r="109">
      <c r="A109" s="126" t="n">
        <v>45666</v>
      </c>
      <c r="B109" s="125" t="inlineStr">
        <is>
          <t>Espresso</t>
        </is>
      </c>
      <c r="C109" s="127" t="n">
        <v>27</v>
      </c>
      <c r="D109" s="125" t="n"/>
    </row>
    <row r="110">
      <c r="A110" s="126" t="n">
        <v>45666</v>
      </c>
      <c r="B110" s="125" t="inlineStr">
        <is>
          <t>Cappuccino</t>
        </is>
      </c>
      <c r="C110" s="127" t="n">
        <v>25</v>
      </c>
      <c r="D110" s="125" t="n"/>
    </row>
    <row r="111">
      <c r="A111" s="126" t="n">
        <v>45666</v>
      </c>
      <c r="B111" s="125" t="inlineStr">
        <is>
          <t>Homemade Lemonade</t>
        </is>
      </c>
      <c r="C111" s="127" t="n">
        <v>9</v>
      </c>
      <c r="D111" s="125" t="n"/>
    </row>
    <row r="112">
      <c r="A112" s="126" t="n">
        <v>45667</v>
      </c>
      <c r="B112" s="125" t="inlineStr">
        <is>
          <t>Bruschetta</t>
        </is>
      </c>
      <c r="C112" s="127" t="n">
        <v>12</v>
      </c>
      <c r="D112" s="125" t="n"/>
    </row>
    <row r="113">
      <c r="A113" s="126" t="n">
        <v>45667</v>
      </c>
      <c r="B113" s="125" t="inlineStr">
        <is>
          <t>Caesar Salad</t>
        </is>
      </c>
      <c r="C113" s="127" t="n">
        <v>13</v>
      </c>
      <c r="D113" s="125" t="n"/>
    </row>
    <row r="114">
      <c r="A114" s="126" t="n">
        <v>45667</v>
      </c>
      <c r="B114" s="125" t="inlineStr">
        <is>
          <t>Tomato Soup</t>
        </is>
      </c>
      <c r="C114" s="127" t="n">
        <v>10</v>
      </c>
      <c r="D114" s="125" t="n"/>
    </row>
    <row r="115">
      <c r="A115" s="126" t="n">
        <v>45667</v>
      </c>
      <c r="B115" s="125" t="inlineStr">
        <is>
          <t>Spaghetti Carbonara</t>
        </is>
      </c>
      <c r="C115" s="127" t="n">
        <v>21</v>
      </c>
      <c r="D115" s="125" t="n"/>
    </row>
    <row r="116">
      <c r="A116" s="126" t="n">
        <v>45667</v>
      </c>
      <c r="B116" s="125" t="inlineStr">
        <is>
          <t>Pizza Margherita</t>
        </is>
      </c>
      <c r="C116" s="127" t="n">
        <v>36</v>
      </c>
      <c r="D116" s="125" t="n"/>
    </row>
    <row r="117">
      <c r="A117" s="126" t="n">
        <v>45667</v>
      </c>
      <c r="B117" s="125" t="inlineStr">
        <is>
          <t>Wiener Schnitzel</t>
        </is>
      </c>
      <c r="C117" s="127" t="n">
        <v>22</v>
      </c>
      <c r="D117" s="125" t="n"/>
    </row>
    <row r="118">
      <c r="A118" s="126" t="n">
        <v>45667</v>
      </c>
      <c r="B118" s="125" t="inlineStr">
        <is>
          <t>Salmon Fillet</t>
        </is>
      </c>
      <c r="C118" s="127" t="n">
        <v>6</v>
      </c>
      <c r="D118" s="125" t="n"/>
    </row>
    <row r="119">
      <c r="A119" s="126" t="n">
        <v>45667</v>
      </c>
      <c r="B119" s="125" t="inlineStr">
        <is>
          <t>Mushroom Risotto</t>
        </is>
      </c>
      <c r="C119" s="127" t="n">
        <v>4</v>
      </c>
      <c r="D119" s="125" t="n"/>
    </row>
    <row r="120">
      <c r="A120" s="126" t="n">
        <v>45667</v>
      </c>
      <c r="B120" s="125" t="inlineStr">
        <is>
          <t>Cheeseburger</t>
        </is>
      </c>
      <c r="C120" s="127" t="n">
        <v>21</v>
      </c>
      <c r="D120" s="125" t="n"/>
    </row>
    <row r="121">
      <c r="A121" s="126" t="n">
        <v>45667</v>
      </c>
      <c r="B121" s="125" t="inlineStr">
        <is>
          <t>Tiramisu</t>
        </is>
      </c>
      <c r="C121" s="127" t="n">
        <v>15</v>
      </c>
      <c r="D121" s="125" t="n"/>
    </row>
    <row r="122">
      <c r="A122" s="126" t="n">
        <v>45667</v>
      </c>
      <c r="B122" s="125" t="inlineStr">
        <is>
          <t>Chocolate Fondant</t>
        </is>
      </c>
      <c r="C122" s="127" t="n">
        <v>6</v>
      </c>
      <c r="D122" s="125" t="n"/>
    </row>
    <row r="123">
      <c r="A123" s="126" t="n">
        <v>45667</v>
      </c>
      <c r="B123" s="125" t="inlineStr">
        <is>
          <t>Lemon Sorbet</t>
        </is>
      </c>
      <c r="C123" s="127" t="n">
        <v>3</v>
      </c>
      <c r="D123" s="125" t="n"/>
    </row>
    <row r="124">
      <c r="A124" s="126" t="n">
        <v>45667</v>
      </c>
      <c r="B124" s="125" t="inlineStr">
        <is>
          <t>Espresso</t>
        </is>
      </c>
      <c r="C124" s="127" t="n">
        <v>28</v>
      </c>
      <c r="D124" s="125" t="n"/>
    </row>
    <row r="125">
      <c r="A125" s="126" t="n">
        <v>45667</v>
      </c>
      <c r="B125" s="125" t="inlineStr">
        <is>
          <t>Cappuccino</t>
        </is>
      </c>
      <c r="C125" s="127" t="n">
        <v>34</v>
      </c>
      <c r="D125" s="125" t="n"/>
    </row>
    <row r="126">
      <c r="A126" s="126" t="n">
        <v>45667</v>
      </c>
      <c r="B126" s="125" t="inlineStr">
        <is>
          <t>Homemade Lemonade</t>
        </is>
      </c>
      <c r="C126" s="127" t="n">
        <v>10</v>
      </c>
      <c r="D126" s="125" t="n"/>
    </row>
    <row r="127">
      <c r="A127" s="126" t="n">
        <v>45668</v>
      </c>
      <c r="B127" s="125" t="inlineStr">
        <is>
          <t>Bruschetta</t>
        </is>
      </c>
      <c r="C127" s="127" t="n">
        <v>13</v>
      </c>
      <c r="D127" s="125" t="n"/>
    </row>
    <row r="128">
      <c r="A128" s="126" t="n">
        <v>45668</v>
      </c>
      <c r="B128" s="125" t="inlineStr">
        <is>
          <t>Caesar Salad</t>
        </is>
      </c>
      <c r="C128" s="127" t="n">
        <v>14</v>
      </c>
      <c r="D128" s="125" t="n"/>
    </row>
    <row r="129">
      <c r="A129" s="126" t="n">
        <v>45668</v>
      </c>
      <c r="B129" s="125" t="inlineStr">
        <is>
          <t>Tomato Soup</t>
        </is>
      </c>
      <c r="C129" s="127" t="n">
        <v>13</v>
      </c>
      <c r="D129" s="125" t="n"/>
    </row>
    <row r="130">
      <c r="A130" s="126" t="n">
        <v>45668</v>
      </c>
      <c r="B130" s="125" t="inlineStr">
        <is>
          <t>Spaghetti Carbonara</t>
        </is>
      </c>
      <c r="C130" s="127" t="n">
        <v>32</v>
      </c>
      <c r="D130" s="125" t="n"/>
    </row>
    <row r="131">
      <c r="A131" s="126" t="n">
        <v>45668</v>
      </c>
      <c r="B131" s="125" t="inlineStr">
        <is>
          <t>Pizza Margherita</t>
        </is>
      </c>
      <c r="C131" s="127" t="n">
        <v>37</v>
      </c>
      <c r="D131" s="125" t="n"/>
    </row>
    <row r="132">
      <c r="A132" s="126" t="n">
        <v>45668</v>
      </c>
      <c r="B132" s="125" t="inlineStr">
        <is>
          <t>Wiener Schnitzel</t>
        </is>
      </c>
      <c r="C132" s="127" t="n">
        <v>20</v>
      </c>
      <c r="D132" s="125" t="n"/>
    </row>
    <row r="133">
      <c r="A133" s="126" t="n">
        <v>45668</v>
      </c>
      <c r="B133" s="125" t="inlineStr">
        <is>
          <t>Salmon Fillet</t>
        </is>
      </c>
      <c r="C133" s="127" t="n">
        <v>7</v>
      </c>
      <c r="D133" s="125" t="n"/>
    </row>
    <row r="134">
      <c r="A134" s="126" t="n">
        <v>45668</v>
      </c>
      <c r="B134" s="125" t="inlineStr">
        <is>
          <t>Mushroom Risotto</t>
        </is>
      </c>
      <c r="C134" s="127" t="n">
        <v>6</v>
      </c>
      <c r="D134" s="125" t="n"/>
    </row>
    <row r="135">
      <c r="A135" s="126" t="n">
        <v>45668</v>
      </c>
      <c r="B135" s="125" t="inlineStr">
        <is>
          <t>Cheeseburger</t>
        </is>
      </c>
      <c r="C135" s="127" t="n">
        <v>24</v>
      </c>
      <c r="D135" s="125" t="n"/>
    </row>
    <row r="136">
      <c r="A136" s="126" t="n">
        <v>45668</v>
      </c>
      <c r="B136" s="125" t="inlineStr">
        <is>
          <t>Tiramisu</t>
        </is>
      </c>
      <c r="C136" s="127" t="n">
        <v>18</v>
      </c>
      <c r="D136" s="125" t="n"/>
    </row>
    <row r="137">
      <c r="A137" s="126" t="n">
        <v>45668</v>
      </c>
      <c r="B137" s="125" t="inlineStr">
        <is>
          <t>Chocolate Fondant</t>
        </is>
      </c>
      <c r="C137" s="127" t="n">
        <v>8</v>
      </c>
      <c r="D137" s="125" t="n"/>
    </row>
    <row r="138">
      <c r="A138" s="126" t="n">
        <v>45668</v>
      </c>
      <c r="B138" s="125" t="inlineStr">
        <is>
          <t>Lemon Sorbet</t>
        </is>
      </c>
      <c r="C138" s="127" t="n">
        <v>2</v>
      </c>
      <c r="D138" s="125" t="n"/>
    </row>
    <row r="139">
      <c r="A139" s="126" t="n">
        <v>45668</v>
      </c>
      <c r="B139" s="125" t="inlineStr">
        <is>
          <t>Espresso</t>
        </is>
      </c>
      <c r="C139" s="127" t="n">
        <v>45</v>
      </c>
      <c r="D139" s="125" t="n"/>
    </row>
    <row r="140">
      <c r="A140" s="126" t="n">
        <v>45668</v>
      </c>
      <c r="B140" s="125" t="inlineStr">
        <is>
          <t>Cappuccino</t>
        </is>
      </c>
      <c r="C140" s="127" t="n">
        <v>35</v>
      </c>
      <c r="D140" s="125" t="n"/>
    </row>
    <row r="141">
      <c r="A141" s="126" t="n">
        <v>45668</v>
      </c>
      <c r="B141" s="125" t="inlineStr">
        <is>
          <t>Homemade Lemonade</t>
        </is>
      </c>
      <c r="C141" s="127" t="n">
        <v>21</v>
      </c>
      <c r="D141" s="125" t="n"/>
    </row>
    <row r="142">
      <c r="A142" s="126" t="n">
        <v>45669</v>
      </c>
      <c r="B142" s="125" t="inlineStr">
        <is>
          <t>Bruschetta</t>
        </is>
      </c>
      <c r="C142" s="127" t="n">
        <v>13</v>
      </c>
      <c r="D142" s="125" t="n"/>
    </row>
    <row r="143">
      <c r="A143" s="126" t="n">
        <v>45669</v>
      </c>
      <c r="B143" s="125" t="inlineStr">
        <is>
          <t>Caesar Salad</t>
        </is>
      </c>
      <c r="C143" s="127" t="n">
        <v>10</v>
      </c>
      <c r="D143" s="125" t="n"/>
    </row>
    <row r="144">
      <c r="A144" s="126" t="n">
        <v>45669</v>
      </c>
      <c r="B144" s="125" t="inlineStr">
        <is>
          <t>Tomato Soup</t>
        </is>
      </c>
      <c r="C144" s="127" t="n">
        <v>8</v>
      </c>
      <c r="D144" s="125" t="n"/>
    </row>
    <row r="145">
      <c r="A145" s="126" t="n">
        <v>45669</v>
      </c>
      <c r="B145" s="125" t="inlineStr">
        <is>
          <t>Spaghetti Carbonara</t>
        </is>
      </c>
      <c r="C145" s="127" t="n">
        <v>23</v>
      </c>
      <c r="D145" s="125" t="n"/>
    </row>
    <row r="146">
      <c r="A146" s="126" t="n">
        <v>45669</v>
      </c>
      <c r="B146" s="125" t="inlineStr">
        <is>
          <t>Pizza Margherita</t>
        </is>
      </c>
      <c r="C146" s="127" t="n">
        <v>33</v>
      </c>
      <c r="D146" s="125" t="n"/>
    </row>
    <row r="147">
      <c r="A147" s="126" t="n">
        <v>45669</v>
      </c>
      <c r="B147" s="125" t="inlineStr">
        <is>
          <t>Wiener Schnitzel</t>
        </is>
      </c>
      <c r="C147" s="127" t="n">
        <v>15</v>
      </c>
      <c r="D147" s="125" t="n"/>
    </row>
    <row r="148">
      <c r="A148" s="126" t="n">
        <v>45669</v>
      </c>
      <c r="B148" s="125" t="inlineStr">
        <is>
          <t>Salmon Fillet</t>
        </is>
      </c>
      <c r="C148" s="127" t="n">
        <v>6</v>
      </c>
      <c r="D148" s="125" t="n"/>
    </row>
    <row r="149">
      <c r="A149" s="126" t="n">
        <v>45669</v>
      </c>
      <c r="B149" s="125" t="inlineStr">
        <is>
          <t>Mushroom Risotto</t>
        </is>
      </c>
      <c r="C149" s="127" t="n">
        <v>7</v>
      </c>
      <c r="D149" s="125" t="n"/>
    </row>
    <row r="150">
      <c r="A150" s="126" t="n">
        <v>45669</v>
      </c>
      <c r="B150" s="125" t="inlineStr">
        <is>
          <t>Cheeseburger</t>
        </is>
      </c>
      <c r="C150" s="127" t="n">
        <v>11</v>
      </c>
      <c r="D150" s="125" t="n"/>
    </row>
    <row r="151">
      <c r="A151" s="126" t="n">
        <v>45669</v>
      </c>
      <c r="B151" s="125" t="inlineStr">
        <is>
          <t>Tiramisu</t>
        </is>
      </c>
      <c r="C151" s="127" t="n">
        <v>11</v>
      </c>
      <c r="D151" s="125" t="n"/>
    </row>
    <row r="152">
      <c r="A152" s="126" t="n">
        <v>45669</v>
      </c>
      <c r="B152" s="125" t="inlineStr">
        <is>
          <t>Chocolate Fondant</t>
        </is>
      </c>
      <c r="C152" s="127" t="n">
        <v>6</v>
      </c>
      <c r="D152" s="125" t="n"/>
    </row>
    <row r="153">
      <c r="A153" s="126" t="n">
        <v>45669</v>
      </c>
      <c r="B153" s="125" t="inlineStr">
        <is>
          <t>Lemon Sorbet</t>
        </is>
      </c>
      <c r="C153" s="127" t="n">
        <v>2</v>
      </c>
      <c r="D153" s="125" t="n"/>
    </row>
    <row r="154">
      <c r="A154" s="126" t="n">
        <v>45669</v>
      </c>
      <c r="B154" s="125" t="inlineStr">
        <is>
          <t>Espresso</t>
        </is>
      </c>
      <c r="C154" s="127" t="n">
        <v>33</v>
      </c>
      <c r="D154" s="125" t="n"/>
    </row>
    <row r="155">
      <c r="A155" s="126" t="n">
        <v>45669</v>
      </c>
      <c r="B155" s="125" t="inlineStr">
        <is>
          <t>Cappuccino</t>
        </is>
      </c>
      <c r="C155" s="127" t="n">
        <v>24</v>
      </c>
      <c r="D155" s="125" t="n"/>
    </row>
    <row r="156">
      <c r="A156" s="126" t="n">
        <v>45669</v>
      </c>
      <c r="B156" s="125" t="inlineStr">
        <is>
          <t>Homemade Lemonade</t>
        </is>
      </c>
      <c r="C156" s="127" t="n">
        <v>14</v>
      </c>
      <c r="D156" s="125" t="n"/>
    </row>
    <row r="157">
      <c r="A157" s="126" t="n">
        <v>45671</v>
      </c>
      <c r="B157" s="125" t="inlineStr">
        <is>
          <t>Bruschetta</t>
        </is>
      </c>
      <c r="C157" s="127" t="n">
        <v>8</v>
      </c>
      <c r="D157" s="125" t="n"/>
    </row>
    <row r="158">
      <c r="A158" s="126" t="n">
        <v>45671</v>
      </c>
      <c r="B158" s="125" t="inlineStr">
        <is>
          <t>Caesar Salad</t>
        </is>
      </c>
      <c r="C158" s="127" t="n">
        <v>6</v>
      </c>
      <c r="D158" s="125" t="n"/>
    </row>
    <row r="159">
      <c r="A159" s="126" t="n">
        <v>45671</v>
      </c>
      <c r="B159" s="125" t="inlineStr">
        <is>
          <t>Tomato Soup</t>
        </is>
      </c>
      <c r="C159" s="127" t="n">
        <v>8</v>
      </c>
      <c r="D159" s="125" t="n"/>
    </row>
    <row r="160">
      <c r="A160" s="126" t="n">
        <v>45671</v>
      </c>
      <c r="B160" s="125" t="inlineStr">
        <is>
          <t>Spaghetti Carbonara</t>
        </is>
      </c>
      <c r="C160" s="127" t="n">
        <v>15</v>
      </c>
      <c r="D160" s="125" t="n"/>
    </row>
    <row r="161">
      <c r="A161" s="126" t="n">
        <v>45671</v>
      </c>
      <c r="B161" s="125" t="inlineStr">
        <is>
          <t>Pizza Margherita</t>
        </is>
      </c>
      <c r="C161" s="127" t="n">
        <v>16</v>
      </c>
      <c r="D161" s="125" t="n"/>
    </row>
    <row r="162">
      <c r="A162" s="126" t="n">
        <v>45671</v>
      </c>
      <c r="B162" s="125" t="inlineStr">
        <is>
          <t>Wiener Schnitzel</t>
        </is>
      </c>
      <c r="C162" s="127" t="n">
        <v>10</v>
      </c>
      <c r="D162" s="125" t="n"/>
    </row>
    <row r="163">
      <c r="A163" s="126" t="n">
        <v>45671</v>
      </c>
      <c r="B163" s="125" t="inlineStr">
        <is>
          <t>Salmon Fillet</t>
        </is>
      </c>
      <c r="C163" s="127" t="n">
        <v>3</v>
      </c>
      <c r="D163" s="125" t="n"/>
    </row>
    <row r="164">
      <c r="A164" s="126" t="n">
        <v>45671</v>
      </c>
      <c r="B164" s="125" t="inlineStr">
        <is>
          <t>Mushroom Risotto</t>
        </is>
      </c>
      <c r="C164" s="127" t="n">
        <v>3</v>
      </c>
      <c r="D164" s="125" t="n"/>
    </row>
    <row r="165">
      <c r="A165" s="126" t="n">
        <v>45671</v>
      </c>
      <c r="B165" s="125" t="inlineStr">
        <is>
          <t>Cheeseburger</t>
        </is>
      </c>
      <c r="C165" s="127" t="n">
        <v>6</v>
      </c>
      <c r="D165" s="125" t="n"/>
    </row>
    <row r="166">
      <c r="A166" s="126" t="n">
        <v>45671</v>
      </c>
      <c r="B166" s="125" t="inlineStr">
        <is>
          <t>Tiramisu</t>
        </is>
      </c>
      <c r="C166" s="127" t="n">
        <v>8</v>
      </c>
      <c r="D166" s="125" t="n"/>
    </row>
    <row r="167">
      <c r="A167" s="126" t="n">
        <v>45671</v>
      </c>
      <c r="B167" s="125" t="inlineStr">
        <is>
          <t>Chocolate Fondant</t>
        </is>
      </c>
      <c r="C167" s="127" t="n">
        <v>5</v>
      </c>
      <c r="D167" s="125" t="n"/>
    </row>
    <row r="168">
      <c r="A168" s="126" t="n">
        <v>45671</v>
      </c>
      <c r="B168" s="125" t="inlineStr">
        <is>
          <t>Espresso</t>
        </is>
      </c>
      <c r="C168" s="127" t="n">
        <v>20</v>
      </c>
      <c r="D168" s="125" t="n"/>
    </row>
    <row r="169">
      <c r="A169" s="126" t="n">
        <v>45671</v>
      </c>
      <c r="B169" s="125" t="inlineStr">
        <is>
          <t>Cappuccino</t>
        </is>
      </c>
      <c r="C169" s="127" t="n">
        <v>19</v>
      </c>
      <c r="D169" s="125" t="n"/>
    </row>
    <row r="170">
      <c r="A170" s="126" t="n">
        <v>45671</v>
      </c>
      <c r="B170" s="125" t="inlineStr">
        <is>
          <t>Homemade Lemonade</t>
        </is>
      </c>
      <c r="C170" s="127" t="n">
        <v>9</v>
      </c>
      <c r="D170" s="125" t="n"/>
    </row>
    <row r="171">
      <c r="A171" s="126" t="n">
        <v>45672</v>
      </c>
      <c r="B171" s="125" t="inlineStr">
        <is>
          <t>Bruschetta</t>
        </is>
      </c>
      <c r="C171" s="127" t="n">
        <v>11</v>
      </c>
      <c r="D171" s="125" t="n"/>
    </row>
    <row r="172">
      <c r="A172" s="126" t="n">
        <v>45672</v>
      </c>
      <c r="B172" s="125" t="inlineStr">
        <is>
          <t>Caesar Salad</t>
        </is>
      </c>
      <c r="C172" s="127" t="n">
        <v>5</v>
      </c>
      <c r="D172" s="125" t="n"/>
    </row>
    <row r="173">
      <c r="A173" s="126" t="n">
        <v>45672</v>
      </c>
      <c r="B173" s="125" t="inlineStr">
        <is>
          <t>Tomato Soup</t>
        </is>
      </c>
      <c r="C173" s="127" t="n">
        <v>6</v>
      </c>
      <c r="D173" s="125" t="n"/>
    </row>
    <row r="174">
      <c r="A174" s="126" t="n">
        <v>45672</v>
      </c>
      <c r="B174" s="125" t="inlineStr">
        <is>
          <t>Spaghetti Carbonara</t>
        </is>
      </c>
      <c r="C174" s="127" t="n">
        <v>16</v>
      </c>
      <c r="D174" s="125" t="n"/>
    </row>
    <row r="175">
      <c r="A175" s="126" t="n">
        <v>45672</v>
      </c>
      <c r="B175" s="125" t="inlineStr">
        <is>
          <t>Pizza Margherita</t>
        </is>
      </c>
      <c r="C175" s="127" t="n">
        <v>23</v>
      </c>
      <c r="D175" s="125" t="n"/>
    </row>
    <row r="176">
      <c r="A176" s="126" t="n">
        <v>45672</v>
      </c>
      <c r="B176" s="125" t="inlineStr">
        <is>
          <t>Wiener Schnitzel</t>
        </is>
      </c>
      <c r="C176" s="127" t="n">
        <v>14</v>
      </c>
      <c r="D176" s="125" t="n"/>
    </row>
    <row r="177">
      <c r="A177" s="126" t="n">
        <v>45672</v>
      </c>
      <c r="B177" s="125" t="inlineStr">
        <is>
          <t>Salmon Fillet</t>
        </is>
      </c>
      <c r="C177" s="127" t="n">
        <v>1</v>
      </c>
      <c r="D177" s="125" t="n"/>
    </row>
    <row r="178">
      <c r="A178" s="126" t="n">
        <v>45672</v>
      </c>
      <c r="B178" s="125" t="inlineStr">
        <is>
          <t>Mushroom Risotto</t>
        </is>
      </c>
      <c r="C178" s="127" t="n">
        <v>5</v>
      </c>
      <c r="D178" s="125" t="n"/>
    </row>
    <row r="179">
      <c r="A179" s="126" t="n">
        <v>45672</v>
      </c>
      <c r="B179" s="125" t="inlineStr">
        <is>
          <t>Cheeseburger</t>
        </is>
      </c>
      <c r="C179" s="127" t="n">
        <v>11</v>
      </c>
      <c r="D179" s="125" t="n"/>
    </row>
    <row r="180">
      <c r="A180" s="126" t="n">
        <v>45672</v>
      </c>
      <c r="B180" s="125" t="inlineStr">
        <is>
          <t>Tiramisu</t>
        </is>
      </c>
      <c r="C180" s="127" t="n">
        <v>12</v>
      </c>
      <c r="D180" s="125" t="n"/>
    </row>
    <row r="181">
      <c r="A181" s="126" t="n">
        <v>45672</v>
      </c>
      <c r="B181" s="125" t="inlineStr">
        <is>
          <t>Chocolate Fondant</t>
        </is>
      </c>
      <c r="C181" s="127" t="n">
        <v>3</v>
      </c>
      <c r="D181" s="125" t="n"/>
    </row>
    <row r="182">
      <c r="A182" s="126" t="n">
        <v>45672</v>
      </c>
      <c r="B182" s="125" t="inlineStr">
        <is>
          <t>Lemon Sorbet</t>
        </is>
      </c>
      <c r="C182" s="127" t="n">
        <v>2</v>
      </c>
      <c r="D182" s="125" t="n"/>
    </row>
    <row r="183">
      <c r="A183" s="126" t="n">
        <v>45672</v>
      </c>
      <c r="B183" s="125" t="inlineStr">
        <is>
          <t>Espresso</t>
        </is>
      </c>
      <c r="C183" s="127" t="n">
        <v>29</v>
      </c>
      <c r="D183" s="125" t="n"/>
    </row>
    <row r="184">
      <c r="A184" s="126" t="n">
        <v>45672</v>
      </c>
      <c r="B184" s="125" t="inlineStr">
        <is>
          <t>Cappuccino</t>
        </is>
      </c>
      <c r="C184" s="127" t="n">
        <v>18</v>
      </c>
      <c r="D184" s="125" t="n"/>
    </row>
    <row r="185">
      <c r="A185" s="126" t="n">
        <v>45672</v>
      </c>
      <c r="B185" s="125" t="inlineStr">
        <is>
          <t>Homemade Lemonade</t>
        </is>
      </c>
      <c r="C185" s="127" t="n">
        <v>9</v>
      </c>
      <c r="D185" s="125" t="n"/>
    </row>
    <row r="186">
      <c r="A186" s="126" t="n">
        <v>45673</v>
      </c>
      <c r="B186" s="125" t="inlineStr">
        <is>
          <t>Bruschetta</t>
        </is>
      </c>
      <c r="C186" s="127" t="n">
        <v>12</v>
      </c>
      <c r="D186" s="125" t="n"/>
    </row>
    <row r="187">
      <c r="A187" s="126" t="n">
        <v>45673</v>
      </c>
      <c r="B187" s="125" t="inlineStr">
        <is>
          <t>Caesar Salad</t>
        </is>
      </c>
      <c r="C187" s="127" t="n">
        <v>9</v>
      </c>
      <c r="D187" s="125" t="n"/>
    </row>
    <row r="188">
      <c r="A188" s="126" t="n">
        <v>45673</v>
      </c>
      <c r="B188" s="125" t="inlineStr">
        <is>
          <t>Tomato Soup</t>
        </is>
      </c>
      <c r="C188" s="127" t="n">
        <v>7</v>
      </c>
      <c r="D188" s="125" t="n"/>
    </row>
    <row r="189">
      <c r="A189" s="126" t="n">
        <v>45673</v>
      </c>
      <c r="B189" s="125" t="inlineStr">
        <is>
          <t>Spaghetti Carbonara</t>
        </is>
      </c>
      <c r="C189" s="127" t="n">
        <v>24</v>
      </c>
      <c r="D189" s="125" t="n"/>
    </row>
    <row r="190">
      <c r="A190" s="126" t="n">
        <v>45673</v>
      </c>
      <c r="B190" s="125" t="inlineStr">
        <is>
          <t>Pizza Margherita</t>
        </is>
      </c>
      <c r="C190" s="127" t="n">
        <v>28</v>
      </c>
      <c r="D190" s="125" t="n"/>
    </row>
    <row r="191">
      <c r="A191" s="126" t="n">
        <v>45673</v>
      </c>
      <c r="B191" s="125" t="inlineStr">
        <is>
          <t>Wiener Schnitzel</t>
        </is>
      </c>
      <c r="C191" s="127" t="n">
        <v>13</v>
      </c>
      <c r="D191" s="125" t="n"/>
    </row>
    <row r="192">
      <c r="A192" s="126" t="n">
        <v>45673</v>
      </c>
      <c r="B192" s="125" t="inlineStr">
        <is>
          <t>Salmon Fillet</t>
        </is>
      </c>
      <c r="C192" s="127" t="n">
        <v>7</v>
      </c>
      <c r="D192" s="125" t="n"/>
    </row>
    <row r="193">
      <c r="A193" s="126" t="n">
        <v>45673</v>
      </c>
      <c r="B193" s="125" t="inlineStr">
        <is>
          <t>Mushroom Risotto</t>
        </is>
      </c>
      <c r="C193" s="127" t="n">
        <v>3</v>
      </c>
      <c r="D193" s="125" t="n"/>
    </row>
    <row r="194">
      <c r="A194" s="126" t="n">
        <v>45673</v>
      </c>
      <c r="B194" s="125" t="inlineStr">
        <is>
          <t>Cheeseburger</t>
        </is>
      </c>
      <c r="C194" s="127" t="n">
        <v>19</v>
      </c>
      <c r="D194" s="125" t="n"/>
    </row>
    <row r="195">
      <c r="A195" s="126" t="n">
        <v>45673</v>
      </c>
      <c r="B195" s="125" t="inlineStr">
        <is>
          <t>Tiramisu</t>
        </is>
      </c>
      <c r="C195" s="127" t="n">
        <v>11</v>
      </c>
      <c r="D195" s="125" t="n"/>
    </row>
    <row r="196">
      <c r="A196" s="126" t="n">
        <v>45673</v>
      </c>
      <c r="B196" s="125" t="inlineStr">
        <is>
          <t>Chocolate Fondant</t>
        </is>
      </c>
      <c r="C196" s="127" t="n">
        <v>5</v>
      </c>
      <c r="D196" s="125" t="n"/>
    </row>
    <row r="197">
      <c r="A197" s="126" t="n">
        <v>45673</v>
      </c>
      <c r="B197" s="125" t="inlineStr">
        <is>
          <t>Lemon Sorbet</t>
        </is>
      </c>
      <c r="C197" s="127" t="n">
        <v>2</v>
      </c>
      <c r="D197" s="125" t="n"/>
    </row>
    <row r="198">
      <c r="A198" s="126" t="n">
        <v>45673</v>
      </c>
      <c r="B198" s="125" t="inlineStr">
        <is>
          <t>Espresso</t>
        </is>
      </c>
      <c r="C198" s="127" t="n">
        <v>28</v>
      </c>
      <c r="D198" s="125" t="n"/>
    </row>
    <row r="199">
      <c r="A199" s="126" t="n">
        <v>45673</v>
      </c>
      <c r="B199" s="125" t="inlineStr">
        <is>
          <t>Cappuccino</t>
        </is>
      </c>
      <c r="C199" s="127" t="n">
        <v>24</v>
      </c>
      <c r="D199" s="125" t="n"/>
    </row>
    <row r="200">
      <c r="A200" s="126" t="n">
        <v>45673</v>
      </c>
      <c r="B200" s="125" t="inlineStr">
        <is>
          <t>Homemade Lemonade</t>
        </is>
      </c>
      <c r="C200" s="127" t="n">
        <v>7</v>
      </c>
      <c r="D200" s="125" t="n"/>
    </row>
    <row r="201">
      <c r="A201" s="126" t="n">
        <v>45674</v>
      </c>
      <c r="B201" s="125" t="inlineStr">
        <is>
          <t>Bruschetta</t>
        </is>
      </c>
      <c r="C201" s="127" t="n">
        <v>10</v>
      </c>
      <c r="D201" s="125" t="n"/>
    </row>
    <row r="202">
      <c r="A202" s="126" t="n">
        <v>45674</v>
      </c>
      <c r="B202" s="125" t="inlineStr">
        <is>
          <t>Caesar Salad</t>
        </is>
      </c>
      <c r="C202" s="127" t="n">
        <v>13</v>
      </c>
      <c r="D202" s="125" t="n"/>
    </row>
    <row r="203">
      <c r="A203" s="126" t="n">
        <v>45674</v>
      </c>
      <c r="B203" s="125" t="inlineStr">
        <is>
          <t>Tomato Soup</t>
        </is>
      </c>
      <c r="C203" s="127" t="n">
        <v>8</v>
      </c>
      <c r="D203" s="125" t="n"/>
    </row>
    <row r="204">
      <c r="A204" s="126" t="n">
        <v>45674</v>
      </c>
      <c r="B204" s="125" t="inlineStr">
        <is>
          <t>Spaghetti Carbonara</t>
        </is>
      </c>
      <c r="C204" s="127" t="n">
        <v>20</v>
      </c>
      <c r="D204" s="125" t="n"/>
    </row>
    <row r="205">
      <c r="A205" s="126" t="n">
        <v>45674</v>
      </c>
      <c r="B205" s="125" t="inlineStr">
        <is>
          <t>Pizza Margherita</t>
        </is>
      </c>
      <c r="C205" s="127" t="n">
        <v>23</v>
      </c>
      <c r="D205" s="125" t="n"/>
    </row>
    <row r="206">
      <c r="A206" s="126" t="n">
        <v>45674</v>
      </c>
      <c r="B206" s="125" t="inlineStr">
        <is>
          <t>Wiener Schnitzel</t>
        </is>
      </c>
      <c r="C206" s="127" t="n">
        <v>21</v>
      </c>
      <c r="D206" s="125" t="n"/>
    </row>
    <row r="207">
      <c r="A207" s="126" t="n">
        <v>45674</v>
      </c>
      <c r="B207" s="125" t="inlineStr">
        <is>
          <t>Salmon Fillet</t>
        </is>
      </c>
      <c r="C207" s="127" t="n">
        <v>7</v>
      </c>
      <c r="D207" s="125" t="n"/>
    </row>
    <row r="208">
      <c r="A208" s="126" t="n">
        <v>45674</v>
      </c>
      <c r="B208" s="125" t="inlineStr">
        <is>
          <t>Mushroom Risotto</t>
        </is>
      </c>
      <c r="C208" s="127" t="n">
        <v>7</v>
      </c>
      <c r="D208" s="125" t="n"/>
    </row>
    <row r="209">
      <c r="A209" s="126" t="n">
        <v>45674</v>
      </c>
      <c r="B209" s="125" t="inlineStr">
        <is>
          <t>Cheeseburger</t>
        </is>
      </c>
      <c r="C209" s="127" t="n">
        <v>18</v>
      </c>
      <c r="D209" s="125" t="n"/>
    </row>
    <row r="210">
      <c r="A210" s="126" t="n">
        <v>45674</v>
      </c>
      <c r="B210" s="125" t="inlineStr">
        <is>
          <t>Tiramisu</t>
        </is>
      </c>
      <c r="C210" s="127" t="n">
        <v>15</v>
      </c>
      <c r="D210" s="125" t="n"/>
    </row>
    <row r="211">
      <c r="A211" s="126" t="n">
        <v>45674</v>
      </c>
      <c r="B211" s="125" t="inlineStr">
        <is>
          <t>Chocolate Fondant</t>
        </is>
      </c>
      <c r="C211" s="127" t="n">
        <v>5</v>
      </c>
      <c r="D211" s="125" t="n"/>
    </row>
    <row r="212">
      <c r="A212" s="126" t="n">
        <v>45674</v>
      </c>
      <c r="B212" s="125" t="inlineStr">
        <is>
          <t>Lemon Sorbet</t>
        </is>
      </c>
      <c r="C212" s="127" t="n">
        <v>3</v>
      </c>
      <c r="D212" s="125" t="n"/>
    </row>
    <row r="213">
      <c r="A213" s="126" t="n">
        <v>45674</v>
      </c>
      <c r="B213" s="125" t="inlineStr">
        <is>
          <t>Espresso</t>
        </is>
      </c>
      <c r="C213" s="127" t="n">
        <v>45</v>
      </c>
      <c r="D213" s="125" t="n"/>
    </row>
    <row r="214">
      <c r="A214" s="126" t="n">
        <v>45674</v>
      </c>
      <c r="B214" s="125" t="inlineStr">
        <is>
          <t>Cappuccino</t>
        </is>
      </c>
      <c r="C214" s="127" t="n">
        <v>23</v>
      </c>
      <c r="D214" s="125" t="n"/>
    </row>
    <row r="215">
      <c r="A215" s="126" t="n">
        <v>45674</v>
      </c>
      <c r="B215" s="125" t="inlineStr">
        <is>
          <t>Homemade Lemonade</t>
        </is>
      </c>
      <c r="C215" s="127" t="n">
        <v>17</v>
      </c>
      <c r="D215" s="125" t="n"/>
    </row>
    <row r="216">
      <c r="A216" s="126" t="n">
        <v>45675</v>
      </c>
      <c r="B216" s="125" t="inlineStr">
        <is>
          <t>Bruschetta</t>
        </is>
      </c>
      <c r="C216" s="127" t="n">
        <v>18</v>
      </c>
      <c r="D216" s="125" t="n"/>
    </row>
    <row r="217">
      <c r="A217" s="126" t="n">
        <v>45675</v>
      </c>
      <c r="B217" s="125" t="inlineStr">
        <is>
          <t>Caesar Salad</t>
        </is>
      </c>
      <c r="C217" s="127" t="n">
        <v>12</v>
      </c>
      <c r="D217" s="125" t="n"/>
    </row>
    <row r="218">
      <c r="A218" s="126" t="n">
        <v>45675</v>
      </c>
      <c r="B218" s="125" t="inlineStr">
        <is>
          <t>Tomato Soup</t>
        </is>
      </c>
      <c r="C218" s="127" t="n">
        <v>7</v>
      </c>
      <c r="D218" s="125" t="n"/>
    </row>
    <row r="219">
      <c r="A219" s="126" t="n">
        <v>45675</v>
      </c>
      <c r="B219" s="125" t="inlineStr">
        <is>
          <t>Spaghetti Carbonara</t>
        </is>
      </c>
      <c r="C219" s="127" t="n">
        <v>35</v>
      </c>
      <c r="D219" s="125" t="n"/>
    </row>
    <row r="220">
      <c r="A220" s="126" t="n">
        <v>45675</v>
      </c>
      <c r="B220" s="125" t="inlineStr">
        <is>
          <t>Pizza Margherita</t>
        </is>
      </c>
      <c r="C220" s="127" t="n">
        <v>34</v>
      </c>
      <c r="D220" s="125" t="n"/>
    </row>
    <row r="221">
      <c r="A221" s="126" t="n">
        <v>45675</v>
      </c>
      <c r="B221" s="125" t="inlineStr">
        <is>
          <t>Wiener Schnitzel</t>
        </is>
      </c>
      <c r="C221" s="127" t="n">
        <v>18</v>
      </c>
      <c r="D221" s="125" t="n"/>
    </row>
    <row r="222">
      <c r="A222" s="126" t="n">
        <v>45675</v>
      </c>
      <c r="B222" s="125" t="inlineStr">
        <is>
          <t>Salmon Fillet</t>
        </is>
      </c>
      <c r="C222" s="127" t="n">
        <v>8</v>
      </c>
      <c r="D222" s="125" t="n"/>
    </row>
    <row r="223">
      <c r="A223" s="126" t="n">
        <v>45675</v>
      </c>
      <c r="B223" s="125" t="inlineStr">
        <is>
          <t>Mushroom Risotto</t>
        </is>
      </c>
      <c r="C223" s="127" t="n">
        <v>6</v>
      </c>
      <c r="D223" s="125" t="n"/>
    </row>
    <row r="224">
      <c r="A224" s="126" t="n">
        <v>45675</v>
      </c>
      <c r="B224" s="125" t="inlineStr">
        <is>
          <t>Cheeseburger</t>
        </is>
      </c>
      <c r="C224" s="127" t="n">
        <v>31</v>
      </c>
      <c r="D224" s="125" t="n"/>
    </row>
    <row r="225">
      <c r="A225" s="126" t="n">
        <v>45675</v>
      </c>
      <c r="B225" s="125" t="inlineStr">
        <is>
          <t>Tiramisu</t>
        </is>
      </c>
      <c r="C225" s="127" t="n">
        <v>14</v>
      </c>
      <c r="D225" s="125" t="n"/>
    </row>
    <row r="226">
      <c r="A226" s="126" t="n">
        <v>45675</v>
      </c>
      <c r="B226" s="125" t="inlineStr">
        <is>
          <t>Chocolate Fondant</t>
        </is>
      </c>
      <c r="C226" s="127" t="n">
        <v>8</v>
      </c>
      <c r="D226" s="125" t="n"/>
    </row>
    <row r="227">
      <c r="A227" s="126" t="n">
        <v>45675</v>
      </c>
      <c r="B227" s="125" t="inlineStr">
        <is>
          <t>Lemon Sorbet</t>
        </is>
      </c>
      <c r="C227" s="127" t="n">
        <v>4</v>
      </c>
      <c r="D227" s="125" t="n"/>
    </row>
    <row r="228">
      <c r="A228" s="126" t="n">
        <v>45675</v>
      </c>
      <c r="B228" s="125" t="inlineStr">
        <is>
          <t>Espresso</t>
        </is>
      </c>
      <c r="C228" s="127" t="n">
        <v>50</v>
      </c>
      <c r="D228" s="125" t="n"/>
    </row>
    <row r="229">
      <c r="A229" s="126" t="n">
        <v>45675</v>
      </c>
      <c r="B229" s="125" t="inlineStr">
        <is>
          <t>Cappuccino</t>
        </is>
      </c>
      <c r="C229" s="127" t="n">
        <v>30</v>
      </c>
      <c r="D229" s="125" t="n"/>
    </row>
    <row r="230">
      <c r="A230" s="126" t="n">
        <v>45675</v>
      </c>
      <c r="B230" s="125" t="inlineStr">
        <is>
          <t>Homemade Lemonade</t>
        </is>
      </c>
      <c r="C230" s="127" t="n">
        <v>13</v>
      </c>
      <c r="D230" s="125" t="n"/>
    </row>
    <row r="231">
      <c r="A231" s="126" t="n">
        <v>45676</v>
      </c>
      <c r="B231" s="125" t="inlineStr">
        <is>
          <t>Bruschetta</t>
        </is>
      </c>
      <c r="C231" s="127" t="n">
        <v>15</v>
      </c>
      <c r="D231" s="125" t="n"/>
    </row>
    <row r="232">
      <c r="A232" s="126" t="n">
        <v>45676</v>
      </c>
      <c r="B232" s="125" t="inlineStr">
        <is>
          <t>Caesar Salad</t>
        </is>
      </c>
      <c r="C232" s="127" t="n">
        <v>11</v>
      </c>
      <c r="D232" s="125" t="n"/>
    </row>
    <row r="233">
      <c r="A233" s="126" t="n">
        <v>45676</v>
      </c>
      <c r="B233" s="125" t="inlineStr">
        <is>
          <t>Tomato Soup</t>
        </is>
      </c>
      <c r="C233" s="127" t="n">
        <v>9</v>
      </c>
      <c r="D233" s="125" t="n"/>
    </row>
    <row r="234">
      <c r="A234" s="126" t="n">
        <v>45676</v>
      </c>
      <c r="B234" s="125" t="inlineStr">
        <is>
          <t>Spaghetti Carbonara</t>
        </is>
      </c>
      <c r="C234" s="127" t="n">
        <v>29</v>
      </c>
      <c r="D234" s="125" t="n"/>
    </row>
    <row r="235">
      <c r="A235" s="126" t="n">
        <v>45676</v>
      </c>
      <c r="B235" s="125" t="inlineStr">
        <is>
          <t>Pizza Margherita</t>
        </is>
      </c>
      <c r="C235" s="127" t="n">
        <v>27</v>
      </c>
      <c r="D235" s="125" t="n"/>
    </row>
    <row r="236">
      <c r="A236" s="126" t="n">
        <v>45676</v>
      </c>
      <c r="B236" s="125" t="inlineStr">
        <is>
          <t>Wiener Schnitzel</t>
        </is>
      </c>
      <c r="C236" s="127" t="n">
        <v>9</v>
      </c>
      <c r="D236" s="125" t="n"/>
    </row>
    <row r="237">
      <c r="A237" s="126" t="n">
        <v>45676</v>
      </c>
      <c r="B237" s="125" t="inlineStr">
        <is>
          <t>Salmon Fillet</t>
        </is>
      </c>
      <c r="C237" s="127" t="n">
        <v>5</v>
      </c>
      <c r="D237" s="125" t="n"/>
    </row>
    <row r="238">
      <c r="A238" s="126" t="n">
        <v>45676</v>
      </c>
      <c r="B238" s="125" t="inlineStr">
        <is>
          <t>Mushroom Risotto</t>
        </is>
      </c>
      <c r="C238" s="127" t="n">
        <v>3</v>
      </c>
      <c r="D238" s="125" t="n"/>
    </row>
    <row r="239">
      <c r="A239" s="126" t="n">
        <v>45676</v>
      </c>
      <c r="B239" s="125" t="inlineStr">
        <is>
          <t>Cheeseburger</t>
        </is>
      </c>
      <c r="C239" s="127" t="n">
        <v>23</v>
      </c>
      <c r="D239" s="125" t="n"/>
    </row>
    <row r="240">
      <c r="A240" s="126" t="n">
        <v>45676</v>
      </c>
      <c r="B240" s="125" t="inlineStr">
        <is>
          <t>Tiramisu</t>
        </is>
      </c>
      <c r="C240" s="127" t="n">
        <v>15</v>
      </c>
      <c r="D240" s="125" t="n"/>
    </row>
    <row r="241">
      <c r="A241" s="126" t="n">
        <v>45676</v>
      </c>
      <c r="B241" s="125" t="inlineStr">
        <is>
          <t>Chocolate Fondant</t>
        </is>
      </c>
      <c r="C241" s="127" t="n">
        <v>5</v>
      </c>
      <c r="D241" s="125" t="n"/>
    </row>
    <row r="242">
      <c r="A242" s="126" t="n">
        <v>45676</v>
      </c>
      <c r="B242" s="125" t="inlineStr">
        <is>
          <t>Lemon Sorbet</t>
        </is>
      </c>
      <c r="C242" s="127" t="n">
        <v>2</v>
      </c>
      <c r="D242" s="125" t="n"/>
    </row>
    <row r="243">
      <c r="A243" s="126" t="n">
        <v>45676</v>
      </c>
      <c r="B243" s="125" t="inlineStr">
        <is>
          <t>Espresso</t>
        </is>
      </c>
      <c r="C243" s="127" t="n">
        <v>37</v>
      </c>
      <c r="D243" s="125" t="n"/>
    </row>
    <row r="244">
      <c r="A244" s="126" t="n">
        <v>45676</v>
      </c>
      <c r="B244" s="125" t="inlineStr">
        <is>
          <t>Cappuccino</t>
        </is>
      </c>
      <c r="C244" s="127" t="n">
        <v>26</v>
      </c>
      <c r="D244" s="125" t="n"/>
    </row>
    <row r="245">
      <c r="A245" s="126" t="n">
        <v>45676</v>
      </c>
      <c r="B245" s="125" t="inlineStr">
        <is>
          <t>Homemade Lemonade</t>
        </is>
      </c>
      <c r="C245" s="127" t="n">
        <v>15</v>
      </c>
      <c r="D245" s="125" t="n"/>
    </row>
    <row r="246">
      <c r="A246" s="126" t="n">
        <v>45678</v>
      </c>
      <c r="B246" s="125" t="inlineStr">
        <is>
          <t>Bruschetta</t>
        </is>
      </c>
      <c r="C246" s="127" t="n">
        <v>8</v>
      </c>
      <c r="D246" s="125" t="n"/>
    </row>
    <row r="247">
      <c r="A247" s="126" t="n">
        <v>45678</v>
      </c>
      <c r="B247" s="125" t="inlineStr">
        <is>
          <t>Caesar Salad</t>
        </is>
      </c>
      <c r="C247" s="127" t="n">
        <v>8</v>
      </c>
      <c r="D247" s="125" t="n"/>
    </row>
    <row r="248">
      <c r="A248" s="126" t="n">
        <v>45678</v>
      </c>
      <c r="B248" s="125" t="inlineStr">
        <is>
          <t>Tomato Soup</t>
        </is>
      </c>
      <c r="C248" s="127" t="n">
        <v>7</v>
      </c>
      <c r="D248" s="125" t="n"/>
    </row>
    <row r="249">
      <c r="A249" s="126" t="n">
        <v>45678</v>
      </c>
      <c r="B249" s="125" t="inlineStr">
        <is>
          <t>Spaghetti Carbonara</t>
        </is>
      </c>
      <c r="C249" s="127" t="n">
        <v>18</v>
      </c>
      <c r="D249" s="125" t="n"/>
    </row>
    <row r="250">
      <c r="A250" s="126" t="n">
        <v>45678</v>
      </c>
      <c r="B250" s="125" t="inlineStr">
        <is>
          <t>Pizza Margherita</t>
        </is>
      </c>
      <c r="C250" s="127" t="n">
        <v>16</v>
      </c>
      <c r="D250" s="125" t="n"/>
    </row>
    <row r="251">
      <c r="A251" s="126" t="n">
        <v>45678</v>
      </c>
      <c r="B251" s="125" t="inlineStr">
        <is>
          <t>Wiener Schnitzel</t>
        </is>
      </c>
      <c r="C251" s="127" t="n">
        <v>12</v>
      </c>
      <c r="D251" s="125" t="n"/>
    </row>
    <row r="252">
      <c r="A252" s="126" t="n">
        <v>45678</v>
      </c>
      <c r="B252" s="125" t="inlineStr">
        <is>
          <t>Salmon Fillet</t>
        </is>
      </c>
      <c r="C252" s="127" t="n">
        <v>2</v>
      </c>
      <c r="D252" s="125" t="n"/>
    </row>
    <row r="253">
      <c r="A253" s="126" t="n">
        <v>45678</v>
      </c>
      <c r="B253" s="125" t="inlineStr">
        <is>
          <t>Mushroom Risotto</t>
        </is>
      </c>
      <c r="C253" s="127" t="n">
        <v>2</v>
      </c>
      <c r="D253" s="125" t="n"/>
    </row>
    <row r="254">
      <c r="A254" s="126" t="n">
        <v>45678</v>
      </c>
      <c r="B254" s="125" t="inlineStr">
        <is>
          <t>Cheeseburger</t>
        </is>
      </c>
      <c r="C254" s="127" t="n">
        <v>8</v>
      </c>
      <c r="D254" s="125" t="n"/>
    </row>
    <row r="255">
      <c r="A255" s="126" t="n">
        <v>45678</v>
      </c>
      <c r="B255" s="125" t="inlineStr">
        <is>
          <t>Tiramisu</t>
        </is>
      </c>
      <c r="C255" s="127" t="n">
        <v>11</v>
      </c>
      <c r="D255" s="125" t="n"/>
    </row>
    <row r="256">
      <c r="A256" s="126" t="n">
        <v>45678</v>
      </c>
      <c r="B256" s="125" t="inlineStr">
        <is>
          <t>Chocolate Fondant</t>
        </is>
      </c>
      <c r="C256" s="127" t="n">
        <v>2</v>
      </c>
      <c r="D256" s="125" t="n"/>
    </row>
    <row r="257">
      <c r="A257" s="126" t="n">
        <v>45678</v>
      </c>
      <c r="B257" s="125" t="inlineStr">
        <is>
          <t>Lemon Sorbet</t>
        </is>
      </c>
      <c r="C257" s="127" t="n">
        <v>1</v>
      </c>
      <c r="D257" s="125" t="n"/>
    </row>
    <row r="258">
      <c r="A258" s="126" t="n">
        <v>45678</v>
      </c>
      <c r="B258" s="125" t="inlineStr">
        <is>
          <t>Espresso</t>
        </is>
      </c>
      <c r="C258" s="127" t="n">
        <v>19</v>
      </c>
      <c r="D258" s="125" t="n"/>
    </row>
    <row r="259">
      <c r="A259" s="126" t="n">
        <v>45678</v>
      </c>
      <c r="B259" s="125" t="inlineStr">
        <is>
          <t>Cappuccino</t>
        </is>
      </c>
      <c r="C259" s="127" t="n">
        <v>16</v>
      </c>
      <c r="D259" s="125" t="n"/>
    </row>
    <row r="260">
      <c r="A260" s="126" t="n">
        <v>45678</v>
      </c>
      <c r="B260" s="125" t="inlineStr">
        <is>
          <t>Homemade Lemonade</t>
        </is>
      </c>
      <c r="C260" s="127" t="n">
        <v>7</v>
      </c>
      <c r="D260" s="125" t="n"/>
    </row>
    <row r="261">
      <c r="A261" s="126" t="n">
        <v>45679</v>
      </c>
      <c r="B261" s="125" t="inlineStr">
        <is>
          <t>Bruschetta</t>
        </is>
      </c>
      <c r="C261" s="127" t="n">
        <v>9</v>
      </c>
      <c r="D261" s="125" t="n"/>
    </row>
    <row r="262">
      <c r="A262" s="126" t="n">
        <v>45679</v>
      </c>
      <c r="B262" s="125" t="inlineStr">
        <is>
          <t>Caesar Salad</t>
        </is>
      </c>
      <c r="C262" s="127" t="n">
        <v>10</v>
      </c>
      <c r="D262" s="125" t="n"/>
    </row>
    <row r="263">
      <c r="A263" s="126" t="n">
        <v>45679</v>
      </c>
      <c r="B263" s="125" t="inlineStr">
        <is>
          <t>Tomato Soup</t>
        </is>
      </c>
      <c r="C263" s="127" t="n">
        <v>7</v>
      </c>
      <c r="D263" s="125" t="n"/>
    </row>
    <row r="264">
      <c r="A264" s="126" t="n">
        <v>45679</v>
      </c>
      <c r="B264" s="125" t="inlineStr">
        <is>
          <t>Spaghetti Carbonara</t>
        </is>
      </c>
      <c r="C264" s="127" t="n">
        <v>18</v>
      </c>
      <c r="D264" s="125" t="n"/>
    </row>
    <row r="265">
      <c r="A265" s="126" t="n">
        <v>45679</v>
      </c>
      <c r="B265" s="125" t="inlineStr">
        <is>
          <t>Pizza Margherita</t>
        </is>
      </c>
      <c r="C265" s="127" t="n">
        <v>24</v>
      </c>
      <c r="D265" s="125" t="n"/>
    </row>
    <row r="266">
      <c r="A266" s="126" t="n">
        <v>45679</v>
      </c>
      <c r="B266" s="125" t="inlineStr">
        <is>
          <t>Wiener Schnitzel</t>
        </is>
      </c>
      <c r="C266" s="127" t="n">
        <v>11</v>
      </c>
      <c r="D266" s="125" t="n"/>
    </row>
    <row r="267">
      <c r="A267" s="126" t="n">
        <v>45679</v>
      </c>
      <c r="B267" s="125" t="inlineStr">
        <is>
          <t>Salmon Fillet</t>
        </is>
      </c>
      <c r="C267" s="127" t="n">
        <v>3</v>
      </c>
      <c r="D267" s="125" t="n"/>
    </row>
    <row r="268">
      <c r="A268" s="126" t="n">
        <v>45679</v>
      </c>
      <c r="B268" s="125" t="inlineStr">
        <is>
          <t>Mushroom Risotto</t>
        </is>
      </c>
      <c r="C268" s="127" t="n">
        <v>3</v>
      </c>
      <c r="D268" s="125" t="n"/>
    </row>
    <row r="269">
      <c r="A269" s="126" t="n">
        <v>45679</v>
      </c>
      <c r="B269" s="125" t="inlineStr">
        <is>
          <t>Cheeseburger</t>
        </is>
      </c>
      <c r="C269" s="127" t="n">
        <v>17</v>
      </c>
      <c r="D269" s="125" t="n"/>
    </row>
    <row r="270">
      <c r="A270" s="126" t="n">
        <v>45679</v>
      </c>
      <c r="B270" s="125" t="inlineStr">
        <is>
          <t>Tiramisu</t>
        </is>
      </c>
      <c r="C270" s="127" t="n">
        <v>7</v>
      </c>
      <c r="D270" s="125" t="n"/>
    </row>
    <row r="271">
      <c r="A271" s="126" t="n">
        <v>45679</v>
      </c>
      <c r="B271" s="125" t="inlineStr">
        <is>
          <t>Chocolate Fondant</t>
        </is>
      </c>
      <c r="C271" s="127" t="n">
        <v>4</v>
      </c>
      <c r="D271" s="125" t="n"/>
    </row>
    <row r="272">
      <c r="A272" s="126" t="n">
        <v>45679</v>
      </c>
      <c r="B272" s="125" t="inlineStr">
        <is>
          <t>Lemon Sorbet</t>
        </is>
      </c>
      <c r="C272" s="127" t="n">
        <v>2</v>
      </c>
      <c r="D272" s="125" t="n"/>
    </row>
    <row r="273">
      <c r="A273" s="126" t="n">
        <v>45679</v>
      </c>
      <c r="B273" s="125" t="inlineStr">
        <is>
          <t>Espresso</t>
        </is>
      </c>
      <c r="C273" s="127" t="n">
        <v>27</v>
      </c>
      <c r="D273" s="125" t="n"/>
    </row>
    <row r="274">
      <c r="A274" s="126" t="n">
        <v>45679</v>
      </c>
      <c r="B274" s="125" t="inlineStr">
        <is>
          <t>Cappuccino</t>
        </is>
      </c>
      <c r="C274" s="127" t="n">
        <v>19</v>
      </c>
      <c r="D274" s="125" t="n"/>
    </row>
    <row r="275">
      <c r="A275" s="126" t="n">
        <v>45679</v>
      </c>
      <c r="B275" s="125" t="inlineStr">
        <is>
          <t>Homemade Lemonade</t>
        </is>
      </c>
      <c r="C275" s="127" t="n">
        <v>10</v>
      </c>
      <c r="D275" s="125" t="n"/>
    </row>
    <row r="276">
      <c r="A276" s="126" t="n">
        <v>45680</v>
      </c>
      <c r="B276" s="125" t="inlineStr">
        <is>
          <t>Bruschetta</t>
        </is>
      </c>
      <c r="C276" s="127" t="n">
        <v>10</v>
      </c>
      <c r="D276" s="125" t="n"/>
    </row>
    <row r="277">
      <c r="A277" s="126" t="n">
        <v>45680</v>
      </c>
      <c r="B277" s="125" t="inlineStr">
        <is>
          <t>Caesar Salad</t>
        </is>
      </c>
      <c r="C277" s="127" t="n">
        <v>7</v>
      </c>
      <c r="D277" s="125" t="n"/>
    </row>
    <row r="278">
      <c r="A278" s="126" t="n">
        <v>45680</v>
      </c>
      <c r="B278" s="125" t="inlineStr">
        <is>
          <t>Tomato Soup</t>
        </is>
      </c>
      <c r="C278" s="127" t="n">
        <v>5</v>
      </c>
      <c r="D278" s="125" t="n"/>
    </row>
    <row r="279">
      <c r="A279" s="126" t="n">
        <v>45680</v>
      </c>
      <c r="B279" s="125" t="inlineStr">
        <is>
          <t>Spaghetti Carbonara</t>
        </is>
      </c>
      <c r="C279" s="127" t="n">
        <v>17</v>
      </c>
      <c r="D279" s="125" t="n"/>
    </row>
    <row r="280">
      <c r="A280" s="126" t="n">
        <v>45680</v>
      </c>
      <c r="B280" s="125" t="inlineStr">
        <is>
          <t>Pizza Margherita</t>
        </is>
      </c>
      <c r="C280" s="127" t="n">
        <v>27</v>
      </c>
      <c r="D280" s="125" t="n"/>
    </row>
    <row r="281">
      <c r="A281" s="126" t="n">
        <v>45680</v>
      </c>
      <c r="B281" s="125" t="inlineStr">
        <is>
          <t>Wiener Schnitzel</t>
        </is>
      </c>
      <c r="C281" s="127" t="n">
        <v>12</v>
      </c>
      <c r="D281" s="125" t="n"/>
    </row>
    <row r="282">
      <c r="A282" s="126" t="n">
        <v>45680</v>
      </c>
      <c r="B282" s="125" t="inlineStr">
        <is>
          <t>Salmon Fillet</t>
        </is>
      </c>
      <c r="C282" s="127" t="n">
        <v>4</v>
      </c>
      <c r="D282" s="125" t="n"/>
    </row>
    <row r="283">
      <c r="A283" s="126" t="n">
        <v>45680</v>
      </c>
      <c r="B283" s="125" t="inlineStr">
        <is>
          <t>Mushroom Risotto</t>
        </is>
      </c>
      <c r="C283" s="127" t="n">
        <v>3</v>
      </c>
      <c r="D283" s="125" t="n"/>
    </row>
    <row r="284">
      <c r="A284" s="126" t="n">
        <v>45680</v>
      </c>
      <c r="B284" s="125" t="inlineStr">
        <is>
          <t>Cheeseburger</t>
        </is>
      </c>
      <c r="C284" s="127" t="n">
        <v>12</v>
      </c>
      <c r="D284" s="125" t="n"/>
    </row>
    <row r="285">
      <c r="A285" s="126" t="n">
        <v>45680</v>
      </c>
      <c r="B285" s="125" t="inlineStr">
        <is>
          <t>Tiramisu</t>
        </is>
      </c>
      <c r="C285" s="127" t="n">
        <v>11</v>
      </c>
      <c r="D285" s="125" t="n"/>
    </row>
    <row r="286">
      <c r="A286" s="126" t="n">
        <v>45680</v>
      </c>
      <c r="B286" s="125" t="inlineStr">
        <is>
          <t>Chocolate Fondant</t>
        </is>
      </c>
      <c r="C286" s="127" t="n">
        <v>4</v>
      </c>
      <c r="D286" s="125" t="n"/>
    </row>
    <row r="287">
      <c r="A287" s="126" t="n">
        <v>45680</v>
      </c>
      <c r="B287" s="125" t="inlineStr">
        <is>
          <t>Lemon Sorbet</t>
        </is>
      </c>
      <c r="C287" s="127" t="n">
        <v>2</v>
      </c>
      <c r="D287" s="125" t="n"/>
    </row>
    <row r="288">
      <c r="A288" s="126" t="n">
        <v>45680</v>
      </c>
      <c r="B288" s="125" t="inlineStr">
        <is>
          <t>Espresso</t>
        </is>
      </c>
      <c r="C288" s="127" t="n">
        <v>15</v>
      </c>
      <c r="D288" s="125" t="n"/>
    </row>
    <row r="289">
      <c r="A289" s="126" t="n">
        <v>45680</v>
      </c>
      <c r="B289" s="125" t="inlineStr">
        <is>
          <t>Cappuccino</t>
        </is>
      </c>
      <c r="C289" s="127" t="n">
        <v>22</v>
      </c>
      <c r="D289" s="125" t="n"/>
    </row>
    <row r="290">
      <c r="A290" s="126" t="n">
        <v>45680</v>
      </c>
      <c r="B290" s="125" t="inlineStr">
        <is>
          <t>Homemade Lemonade</t>
        </is>
      </c>
      <c r="C290" s="127" t="n">
        <v>9</v>
      </c>
      <c r="D290" s="125" t="n"/>
    </row>
    <row r="291">
      <c r="A291" s="126" t="n">
        <v>45681</v>
      </c>
      <c r="B291" s="125" t="inlineStr">
        <is>
          <t>Bruschetta</t>
        </is>
      </c>
      <c r="C291" s="127" t="n">
        <v>9</v>
      </c>
      <c r="D291" s="125" t="n"/>
    </row>
    <row r="292">
      <c r="A292" s="126" t="n">
        <v>45681</v>
      </c>
      <c r="B292" s="125" t="inlineStr">
        <is>
          <t>Caesar Salad</t>
        </is>
      </c>
      <c r="C292" s="127" t="n">
        <v>13</v>
      </c>
      <c r="D292" s="125" t="n"/>
    </row>
    <row r="293">
      <c r="A293" s="126" t="n">
        <v>45681</v>
      </c>
      <c r="B293" s="125" t="inlineStr">
        <is>
          <t>Tomato Soup</t>
        </is>
      </c>
      <c r="C293" s="127" t="n">
        <v>9</v>
      </c>
      <c r="D293" s="125" t="n"/>
    </row>
    <row r="294">
      <c r="A294" s="126" t="n">
        <v>45681</v>
      </c>
      <c r="B294" s="125" t="inlineStr">
        <is>
          <t>Spaghetti Carbonara</t>
        </is>
      </c>
      <c r="C294" s="127" t="n">
        <v>15</v>
      </c>
      <c r="D294" s="125" t="n"/>
    </row>
    <row r="295">
      <c r="A295" s="126" t="n">
        <v>45681</v>
      </c>
      <c r="B295" s="125" t="inlineStr">
        <is>
          <t>Pizza Margherita</t>
        </is>
      </c>
      <c r="C295" s="127" t="n">
        <v>26</v>
      </c>
      <c r="D295" s="125" t="n"/>
    </row>
    <row r="296">
      <c r="A296" s="126" t="n">
        <v>45681</v>
      </c>
      <c r="B296" s="125" t="inlineStr">
        <is>
          <t>Wiener Schnitzel</t>
        </is>
      </c>
      <c r="C296" s="127" t="n">
        <v>18</v>
      </c>
      <c r="D296" s="125" t="n"/>
    </row>
    <row r="297">
      <c r="A297" s="126" t="n">
        <v>45681</v>
      </c>
      <c r="B297" s="125" t="inlineStr">
        <is>
          <t>Salmon Fillet</t>
        </is>
      </c>
      <c r="C297" s="127" t="n">
        <v>6</v>
      </c>
      <c r="D297" s="125" t="n"/>
    </row>
    <row r="298">
      <c r="A298" s="126" t="n">
        <v>45681</v>
      </c>
      <c r="B298" s="125" t="inlineStr">
        <is>
          <t>Mushroom Risotto</t>
        </is>
      </c>
      <c r="C298" s="127" t="n">
        <v>6</v>
      </c>
      <c r="D298" s="125" t="n"/>
    </row>
    <row r="299">
      <c r="A299" s="126" t="n">
        <v>45681</v>
      </c>
      <c r="B299" s="125" t="inlineStr">
        <is>
          <t>Cheeseburger</t>
        </is>
      </c>
      <c r="C299" s="127" t="n">
        <v>25</v>
      </c>
      <c r="D299" s="125" t="n"/>
    </row>
    <row r="300">
      <c r="A300" s="126" t="n">
        <v>45681</v>
      </c>
      <c r="B300" s="125" t="inlineStr">
        <is>
          <t>Tiramisu</t>
        </is>
      </c>
      <c r="C300" s="127" t="n">
        <v>17</v>
      </c>
      <c r="D300" s="125" t="n"/>
    </row>
    <row r="301">
      <c r="A301" s="126" t="n">
        <v>45681</v>
      </c>
      <c r="B301" s="125" t="inlineStr">
        <is>
          <t>Chocolate Fondant</t>
        </is>
      </c>
      <c r="C301" s="127" t="n">
        <v>7</v>
      </c>
      <c r="D301" s="125" t="n"/>
    </row>
    <row r="302">
      <c r="A302" s="126" t="n">
        <v>45681</v>
      </c>
      <c r="B302" s="125" t="inlineStr">
        <is>
          <t>Lemon Sorbet</t>
        </is>
      </c>
      <c r="C302" s="127" t="n">
        <v>3</v>
      </c>
      <c r="D302" s="125" t="n"/>
    </row>
    <row r="303">
      <c r="A303" s="126" t="n">
        <v>45681</v>
      </c>
      <c r="B303" s="125" t="inlineStr">
        <is>
          <t>Espresso</t>
        </is>
      </c>
      <c r="C303" s="127" t="n">
        <v>39</v>
      </c>
      <c r="D303" s="125" t="n"/>
    </row>
    <row r="304">
      <c r="A304" s="126" t="n">
        <v>45681</v>
      </c>
      <c r="B304" s="125" t="inlineStr">
        <is>
          <t>Cappuccino</t>
        </is>
      </c>
      <c r="C304" s="127" t="n">
        <v>30</v>
      </c>
      <c r="D304" s="125" t="n"/>
    </row>
    <row r="305">
      <c r="A305" s="126" t="n">
        <v>45681</v>
      </c>
      <c r="B305" s="125" t="inlineStr">
        <is>
          <t>Homemade Lemonade</t>
        </is>
      </c>
      <c r="C305" s="127" t="n">
        <v>8</v>
      </c>
      <c r="D305" s="125" t="n"/>
    </row>
    <row r="306">
      <c r="A306" s="126" t="n">
        <v>45682</v>
      </c>
      <c r="B306" s="125" t="inlineStr">
        <is>
          <t>Bruschetta</t>
        </is>
      </c>
      <c r="C306" s="127" t="n">
        <v>18</v>
      </c>
      <c r="D306" s="125" t="n"/>
    </row>
    <row r="307">
      <c r="A307" s="126" t="n">
        <v>45682</v>
      </c>
      <c r="B307" s="125" t="inlineStr">
        <is>
          <t>Caesar Salad</t>
        </is>
      </c>
      <c r="C307" s="127" t="n">
        <v>16</v>
      </c>
      <c r="D307" s="125" t="n"/>
    </row>
    <row r="308">
      <c r="A308" s="126" t="n">
        <v>45682</v>
      </c>
      <c r="B308" s="125" t="inlineStr">
        <is>
          <t>Tomato Soup</t>
        </is>
      </c>
      <c r="C308" s="127" t="n">
        <v>11</v>
      </c>
      <c r="D308" s="125" t="n"/>
    </row>
    <row r="309">
      <c r="A309" s="126" t="n">
        <v>45682</v>
      </c>
      <c r="B309" s="125" t="inlineStr">
        <is>
          <t>Spaghetti Carbonara</t>
        </is>
      </c>
      <c r="C309" s="127" t="n">
        <v>26</v>
      </c>
      <c r="D309" s="125" t="n"/>
    </row>
    <row r="310">
      <c r="A310" s="126" t="n">
        <v>45682</v>
      </c>
      <c r="B310" s="125" t="inlineStr">
        <is>
          <t>Pizza Margherita</t>
        </is>
      </c>
      <c r="C310" s="127" t="n">
        <v>47</v>
      </c>
      <c r="D310" s="125" t="n"/>
    </row>
    <row r="311">
      <c r="A311" s="126" t="n">
        <v>45682</v>
      </c>
      <c r="B311" s="125" t="inlineStr">
        <is>
          <t>Wiener Schnitzel</t>
        </is>
      </c>
      <c r="C311" s="127" t="n">
        <v>14</v>
      </c>
      <c r="D311" s="125" t="n"/>
    </row>
    <row r="312">
      <c r="A312" s="126" t="n">
        <v>45682</v>
      </c>
      <c r="B312" s="125" t="inlineStr">
        <is>
          <t>Salmon Fillet</t>
        </is>
      </c>
      <c r="C312" s="127" t="n">
        <v>8</v>
      </c>
      <c r="D312" s="125" t="n"/>
    </row>
    <row r="313">
      <c r="A313" s="126" t="n">
        <v>45682</v>
      </c>
      <c r="B313" s="125" t="inlineStr">
        <is>
          <t>Mushroom Risotto</t>
        </is>
      </c>
      <c r="C313" s="127" t="n">
        <v>8</v>
      </c>
      <c r="D313" s="125" t="n"/>
    </row>
    <row r="314">
      <c r="A314" s="126" t="n">
        <v>45682</v>
      </c>
      <c r="B314" s="125" t="inlineStr">
        <is>
          <t>Cheeseburger</t>
        </is>
      </c>
      <c r="C314" s="127" t="n">
        <v>20</v>
      </c>
      <c r="D314" s="125" t="n"/>
    </row>
    <row r="315">
      <c r="A315" s="126" t="n">
        <v>45682</v>
      </c>
      <c r="B315" s="125" t="inlineStr">
        <is>
          <t>Tiramisu</t>
        </is>
      </c>
      <c r="C315" s="127" t="n">
        <v>20</v>
      </c>
      <c r="D315" s="125" t="n"/>
    </row>
    <row r="316">
      <c r="A316" s="126" t="n">
        <v>45682</v>
      </c>
      <c r="B316" s="125" t="inlineStr">
        <is>
          <t>Chocolate Fondant</t>
        </is>
      </c>
      <c r="C316" s="127" t="n">
        <v>9</v>
      </c>
      <c r="D316" s="125" t="n"/>
    </row>
    <row r="317">
      <c r="A317" s="126" t="n">
        <v>45682</v>
      </c>
      <c r="B317" s="125" t="inlineStr">
        <is>
          <t>Lemon Sorbet</t>
        </is>
      </c>
      <c r="C317" s="127" t="n">
        <v>2</v>
      </c>
      <c r="D317" s="125" t="n"/>
    </row>
    <row r="318">
      <c r="A318" s="126" t="n">
        <v>45682</v>
      </c>
      <c r="B318" s="125" t="inlineStr">
        <is>
          <t>Espresso</t>
        </is>
      </c>
      <c r="C318" s="127" t="n">
        <v>44</v>
      </c>
      <c r="D318" s="125" t="n"/>
    </row>
    <row r="319">
      <c r="A319" s="126" t="n">
        <v>45682</v>
      </c>
      <c r="B319" s="125" t="inlineStr">
        <is>
          <t>Cappuccino</t>
        </is>
      </c>
      <c r="C319" s="127" t="n">
        <v>37</v>
      </c>
      <c r="D319" s="125" t="n"/>
    </row>
    <row r="320">
      <c r="A320" s="126" t="n">
        <v>45682</v>
      </c>
      <c r="B320" s="125" t="inlineStr">
        <is>
          <t>Homemade Lemonade</t>
        </is>
      </c>
      <c r="C320" s="127" t="n">
        <v>13</v>
      </c>
      <c r="D320" s="125" t="n"/>
    </row>
    <row r="321">
      <c r="A321" s="126" t="n">
        <v>45683</v>
      </c>
      <c r="B321" s="125" t="inlineStr">
        <is>
          <t>Bruschetta</t>
        </is>
      </c>
      <c r="C321" s="127" t="n">
        <v>12</v>
      </c>
      <c r="D321" s="125" t="n"/>
    </row>
    <row r="322">
      <c r="A322" s="126" t="n">
        <v>45683</v>
      </c>
      <c r="B322" s="125" t="inlineStr">
        <is>
          <t>Caesar Salad</t>
        </is>
      </c>
      <c r="C322" s="127" t="n">
        <v>11</v>
      </c>
      <c r="D322" s="125" t="n"/>
    </row>
    <row r="323">
      <c r="A323" s="126" t="n">
        <v>45683</v>
      </c>
      <c r="B323" s="125" t="inlineStr">
        <is>
          <t>Tomato Soup</t>
        </is>
      </c>
      <c r="C323" s="127" t="n">
        <v>10</v>
      </c>
      <c r="D323" s="125" t="n"/>
    </row>
    <row r="324">
      <c r="A324" s="126" t="n">
        <v>45683</v>
      </c>
      <c r="B324" s="125" t="inlineStr">
        <is>
          <t>Spaghetti Carbonara</t>
        </is>
      </c>
      <c r="C324" s="127" t="n">
        <v>23</v>
      </c>
      <c r="D324" s="125" t="n"/>
    </row>
    <row r="325">
      <c r="A325" s="126" t="n">
        <v>45683</v>
      </c>
      <c r="B325" s="125" t="inlineStr">
        <is>
          <t>Pizza Margherita</t>
        </is>
      </c>
      <c r="C325" s="127" t="n">
        <v>27</v>
      </c>
      <c r="D325" s="125" t="n"/>
    </row>
    <row r="326">
      <c r="A326" s="126" t="n">
        <v>45683</v>
      </c>
      <c r="B326" s="125" t="inlineStr">
        <is>
          <t>Wiener Schnitzel</t>
        </is>
      </c>
      <c r="C326" s="127" t="n">
        <v>13</v>
      </c>
      <c r="D326" s="125" t="n"/>
    </row>
    <row r="327">
      <c r="A327" s="126" t="n">
        <v>45683</v>
      </c>
      <c r="B327" s="125" t="inlineStr">
        <is>
          <t>Salmon Fillet</t>
        </is>
      </c>
      <c r="C327" s="127" t="n">
        <v>5</v>
      </c>
      <c r="D327" s="125" t="n"/>
    </row>
    <row r="328">
      <c r="A328" s="126" t="n">
        <v>45683</v>
      </c>
      <c r="B328" s="125" t="inlineStr">
        <is>
          <t>Mushroom Risotto</t>
        </is>
      </c>
      <c r="C328" s="127" t="n">
        <v>6</v>
      </c>
      <c r="D328" s="125" t="n"/>
    </row>
    <row r="329">
      <c r="A329" s="126" t="n">
        <v>45683</v>
      </c>
      <c r="B329" s="125" t="inlineStr">
        <is>
          <t>Cheeseburger</t>
        </is>
      </c>
      <c r="C329" s="127" t="n">
        <v>20</v>
      </c>
      <c r="D329" s="125" t="n"/>
    </row>
    <row r="330">
      <c r="A330" s="126" t="n">
        <v>45683</v>
      </c>
      <c r="B330" s="125" t="inlineStr">
        <is>
          <t>Tiramisu</t>
        </is>
      </c>
      <c r="C330" s="127" t="n">
        <v>12</v>
      </c>
      <c r="D330" s="125" t="n"/>
    </row>
    <row r="331">
      <c r="A331" s="126" t="n">
        <v>45683</v>
      </c>
      <c r="B331" s="125" t="inlineStr">
        <is>
          <t>Chocolate Fondant</t>
        </is>
      </c>
      <c r="C331" s="127" t="n">
        <v>5</v>
      </c>
      <c r="D331" s="125" t="n"/>
    </row>
    <row r="332">
      <c r="A332" s="126" t="n">
        <v>45683</v>
      </c>
      <c r="B332" s="125" t="inlineStr">
        <is>
          <t>Lemon Sorbet</t>
        </is>
      </c>
      <c r="C332" s="127" t="n">
        <v>5</v>
      </c>
      <c r="D332" s="125" t="n"/>
    </row>
    <row r="333">
      <c r="A333" s="126" t="n">
        <v>45683</v>
      </c>
      <c r="B333" s="125" t="inlineStr">
        <is>
          <t>Espresso</t>
        </is>
      </c>
      <c r="C333" s="127" t="n">
        <v>39</v>
      </c>
      <c r="D333" s="125" t="n"/>
    </row>
    <row r="334">
      <c r="A334" s="126" t="n">
        <v>45683</v>
      </c>
      <c r="B334" s="125" t="inlineStr">
        <is>
          <t>Cappuccino</t>
        </is>
      </c>
      <c r="C334" s="127" t="n">
        <v>28</v>
      </c>
      <c r="D334" s="125" t="n"/>
    </row>
    <row r="335">
      <c r="A335" s="126" t="n">
        <v>45683</v>
      </c>
      <c r="B335" s="125" t="inlineStr">
        <is>
          <t>Homemade Lemonade</t>
        </is>
      </c>
      <c r="C335" s="127" t="n">
        <v>7</v>
      </c>
      <c r="D335" s="125" t="n"/>
    </row>
    <row r="336">
      <c r="A336" s="126" t="n">
        <v>45685</v>
      </c>
      <c r="B336" s="125" t="inlineStr">
        <is>
          <t>Bruschetta</t>
        </is>
      </c>
      <c r="C336" s="127" t="n">
        <v>9</v>
      </c>
      <c r="D336" s="125" t="n"/>
    </row>
    <row r="337">
      <c r="A337" s="126" t="n">
        <v>45685</v>
      </c>
      <c r="B337" s="125" t="inlineStr">
        <is>
          <t>Caesar Salad</t>
        </is>
      </c>
      <c r="C337" s="127" t="n">
        <v>7</v>
      </c>
      <c r="D337" s="125" t="n"/>
    </row>
    <row r="338">
      <c r="A338" s="126" t="n">
        <v>45685</v>
      </c>
      <c r="B338" s="125" t="inlineStr">
        <is>
          <t>Tomato Soup</t>
        </is>
      </c>
      <c r="C338" s="127" t="n">
        <v>7</v>
      </c>
      <c r="D338" s="125" t="n"/>
    </row>
    <row r="339">
      <c r="A339" s="126" t="n">
        <v>45685</v>
      </c>
      <c r="B339" s="125" t="inlineStr">
        <is>
          <t>Spaghetti Carbonara</t>
        </is>
      </c>
      <c r="C339" s="127" t="n">
        <v>15</v>
      </c>
      <c r="D339" s="125" t="n"/>
    </row>
    <row r="340">
      <c r="A340" s="126" t="n">
        <v>45685</v>
      </c>
      <c r="B340" s="125" t="inlineStr">
        <is>
          <t>Pizza Margherita</t>
        </is>
      </c>
      <c r="C340" s="127" t="n">
        <v>18</v>
      </c>
      <c r="D340" s="125" t="n"/>
    </row>
    <row r="341">
      <c r="A341" s="126" t="n">
        <v>45685</v>
      </c>
      <c r="B341" s="125" t="inlineStr">
        <is>
          <t>Wiener Schnitzel</t>
        </is>
      </c>
      <c r="C341" s="127" t="n">
        <v>11</v>
      </c>
      <c r="D341" s="125" t="n"/>
    </row>
    <row r="342">
      <c r="A342" s="126" t="n">
        <v>45685</v>
      </c>
      <c r="B342" s="125" t="inlineStr">
        <is>
          <t>Salmon Fillet</t>
        </is>
      </c>
      <c r="C342" s="127" t="n">
        <v>2</v>
      </c>
      <c r="D342" s="125" t="n"/>
    </row>
    <row r="343">
      <c r="A343" s="126" t="n">
        <v>45685</v>
      </c>
      <c r="B343" s="125" t="inlineStr">
        <is>
          <t>Mushroom Risotto</t>
        </is>
      </c>
      <c r="C343" s="127" t="n">
        <v>4</v>
      </c>
      <c r="D343" s="125" t="n"/>
    </row>
    <row r="344">
      <c r="A344" s="126" t="n">
        <v>45685</v>
      </c>
      <c r="B344" s="125" t="inlineStr">
        <is>
          <t>Cheeseburger</t>
        </is>
      </c>
      <c r="C344" s="127" t="n">
        <v>13</v>
      </c>
      <c r="D344" s="125" t="n"/>
    </row>
    <row r="345">
      <c r="A345" s="126" t="n">
        <v>45685</v>
      </c>
      <c r="B345" s="125" t="inlineStr">
        <is>
          <t>Tiramisu</t>
        </is>
      </c>
      <c r="C345" s="127" t="n">
        <v>8</v>
      </c>
      <c r="D345" s="125" t="n"/>
    </row>
    <row r="346">
      <c r="A346" s="126" t="n">
        <v>45685</v>
      </c>
      <c r="B346" s="125" t="inlineStr">
        <is>
          <t>Chocolate Fondant</t>
        </is>
      </c>
      <c r="C346" s="127" t="n">
        <v>5</v>
      </c>
      <c r="D346" s="125" t="n"/>
    </row>
    <row r="347">
      <c r="A347" s="126" t="n">
        <v>45685</v>
      </c>
      <c r="B347" s="125" t="inlineStr">
        <is>
          <t>Lemon Sorbet</t>
        </is>
      </c>
      <c r="C347" s="127" t="n">
        <v>3</v>
      </c>
      <c r="D347" s="125" t="n"/>
    </row>
    <row r="348">
      <c r="A348" s="126" t="n">
        <v>45685</v>
      </c>
      <c r="B348" s="125" t="inlineStr">
        <is>
          <t>Espresso</t>
        </is>
      </c>
      <c r="C348" s="127" t="n">
        <v>15</v>
      </c>
      <c r="D348" s="125" t="n"/>
    </row>
    <row r="349">
      <c r="A349" s="126" t="n">
        <v>45685</v>
      </c>
      <c r="B349" s="125" t="inlineStr">
        <is>
          <t>Cappuccino</t>
        </is>
      </c>
      <c r="C349" s="127" t="n">
        <v>14</v>
      </c>
      <c r="D349" s="125" t="n"/>
    </row>
    <row r="350">
      <c r="A350" s="126" t="n">
        <v>45685</v>
      </c>
      <c r="B350" s="125" t="inlineStr">
        <is>
          <t>Homemade Lemonade</t>
        </is>
      </c>
      <c r="C350" s="127" t="n">
        <v>8</v>
      </c>
      <c r="D350" s="125" t="n"/>
    </row>
    <row r="351">
      <c r="A351" s="126" t="n">
        <v>45686</v>
      </c>
      <c r="B351" s="125" t="inlineStr">
        <is>
          <t>Bruschetta</t>
        </is>
      </c>
      <c r="C351" s="127" t="n">
        <v>9</v>
      </c>
      <c r="D351" s="125" t="n"/>
    </row>
    <row r="352">
      <c r="A352" s="126" t="n">
        <v>45686</v>
      </c>
      <c r="B352" s="125" t="inlineStr">
        <is>
          <t>Caesar Salad</t>
        </is>
      </c>
      <c r="C352" s="127" t="n">
        <v>7</v>
      </c>
      <c r="D352" s="125" t="n"/>
    </row>
    <row r="353">
      <c r="A353" s="126" t="n">
        <v>45686</v>
      </c>
      <c r="B353" s="125" t="inlineStr">
        <is>
          <t>Tomato Soup</t>
        </is>
      </c>
      <c r="C353" s="127" t="n">
        <v>5</v>
      </c>
      <c r="D353" s="125" t="n"/>
    </row>
    <row r="354">
      <c r="A354" s="126" t="n">
        <v>45686</v>
      </c>
      <c r="B354" s="125" t="inlineStr">
        <is>
          <t>Spaghetti Carbonara</t>
        </is>
      </c>
      <c r="C354" s="127" t="n">
        <v>23</v>
      </c>
      <c r="D354" s="125" t="n"/>
    </row>
    <row r="355">
      <c r="A355" s="126" t="n">
        <v>45686</v>
      </c>
      <c r="B355" s="125" t="inlineStr">
        <is>
          <t>Pizza Margherita</t>
        </is>
      </c>
      <c r="C355" s="127" t="n">
        <v>25</v>
      </c>
      <c r="D355" s="125" t="n"/>
    </row>
    <row r="356">
      <c r="A356" s="126" t="n">
        <v>45686</v>
      </c>
      <c r="B356" s="125" t="inlineStr">
        <is>
          <t>Wiener Schnitzel</t>
        </is>
      </c>
      <c r="C356" s="127" t="n">
        <v>9</v>
      </c>
      <c r="D356" s="125" t="n"/>
    </row>
    <row r="357">
      <c r="A357" s="126" t="n">
        <v>45686</v>
      </c>
      <c r="B357" s="125" t="inlineStr">
        <is>
          <t>Salmon Fillet</t>
        </is>
      </c>
      <c r="C357" s="127" t="n">
        <v>3</v>
      </c>
      <c r="D357" s="125" t="n"/>
    </row>
    <row r="358">
      <c r="A358" s="126" t="n">
        <v>45686</v>
      </c>
      <c r="B358" s="125" t="inlineStr">
        <is>
          <t>Mushroom Risotto</t>
        </is>
      </c>
      <c r="C358" s="127" t="n">
        <v>5</v>
      </c>
      <c r="D358" s="125" t="n"/>
    </row>
    <row r="359">
      <c r="A359" s="126" t="n">
        <v>45686</v>
      </c>
      <c r="B359" s="125" t="inlineStr">
        <is>
          <t>Cheeseburger</t>
        </is>
      </c>
      <c r="C359" s="127" t="n">
        <v>17</v>
      </c>
      <c r="D359" s="125" t="n"/>
    </row>
    <row r="360">
      <c r="A360" s="126" t="n">
        <v>45686</v>
      </c>
      <c r="B360" s="125" t="inlineStr">
        <is>
          <t>Tiramisu</t>
        </is>
      </c>
      <c r="C360" s="127" t="n">
        <v>14</v>
      </c>
      <c r="D360" s="125" t="n"/>
    </row>
    <row r="361">
      <c r="A361" s="126" t="n">
        <v>45686</v>
      </c>
      <c r="B361" s="125" t="inlineStr">
        <is>
          <t>Chocolate Fondant</t>
        </is>
      </c>
      <c r="C361" s="127" t="n">
        <v>5</v>
      </c>
      <c r="D361" s="125" t="n"/>
    </row>
    <row r="362">
      <c r="A362" s="126" t="n">
        <v>45686</v>
      </c>
      <c r="B362" s="125" t="inlineStr">
        <is>
          <t>Espresso</t>
        </is>
      </c>
      <c r="C362" s="127" t="n">
        <v>25</v>
      </c>
      <c r="D362" s="125" t="n"/>
    </row>
    <row r="363">
      <c r="A363" s="126" t="n">
        <v>45686</v>
      </c>
      <c r="B363" s="125" t="inlineStr">
        <is>
          <t>Cappuccino</t>
        </is>
      </c>
      <c r="C363" s="127" t="n">
        <v>11</v>
      </c>
      <c r="D363" s="125" t="n"/>
    </row>
    <row r="364">
      <c r="A364" s="126" t="n">
        <v>45686</v>
      </c>
      <c r="B364" s="125" t="inlineStr">
        <is>
          <t>Homemade Lemonade</t>
        </is>
      </c>
      <c r="C364" s="127" t="n">
        <v>8</v>
      </c>
      <c r="D364" s="125" t="n"/>
    </row>
    <row r="365">
      <c r="A365" s="126" t="n">
        <v>45687</v>
      </c>
      <c r="B365" s="125" t="inlineStr">
        <is>
          <t>Bruschetta</t>
        </is>
      </c>
      <c r="C365" s="127" t="n">
        <v>10</v>
      </c>
      <c r="D365" s="125" t="n"/>
    </row>
    <row r="366">
      <c r="A366" s="126" t="n">
        <v>45687</v>
      </c>
      <c r="B366" s="125" t="inlineStr">
        <is>
          <t>Caesar Salad</t>
        </is>
      </c>
      <c r="C366" s="127" t="n">
        <v>9</v>
      </c>
      <c r="D366" s="125" t="n"/>
    </row>
    <row r="367">
      <c r="A367" s="126" t="n">
        <v>45687</v>
      </c>
      <c r="B367" s="125" t="inlineStr">
        <is>
          <t>Tomato Soup</t>
        </is>
      </c>
      <c r="C367" s="127" t="n">
        <v>7</v>
      </c>
      <c r="D367" s="125" t="n"/>
    </row>
    <row r="368">
      <c r="A368" s="126" t="n">
        <v>45687</v>
      </c>
      <c r="B368" s="125" t="inlineStr">
        <is>
          <t>Spaghetti Carbonara</t>
        </is>
      </c>
      <c r="C368" s="127" t="n">
        <v>18</v>
      </c>
      <c r="D368" s="125" t="n"/>
    </row>
    <row r="369">
      <c r="A369" s="126" t="n">
        <v>45687</v>
      </c>
      <c r="B369" s="125" t="inlineStr">
        <is>
          <t>Pizza Margherita</t>
        </is>
      </c>
      <c r="C369" s="127" t="n">
        <v>25</v>
      </c>
      <c r="D369" s="125" t="n"/>
    </row>
    <row r="370">
      <c r="A370" s="126" t="n">
        <v>45687</v>
      </c>
      <c r="B370" s="125" t="inlineStr">
        <is>
          <t>Wiener Schnitzel</t>
        </is>
      </c>
      <c r="C370" s="127" t="n">
        <v>14</v>
      </c>
      <c r="D370" s="125" t="n"/>
    </row>
    <row r="371">
      <c r="A371" s="126" t="n">
        <v>45687</v>
      </c>
      <c r="B371" s="125" t="inlineStr">
        <is>
          <t>Salmon Fillet</t>
        </is>
      </c>
      <c r="C371" s="127" t="n">
        <v>5</v>
      </c>
      <c r="D371" s="125" t="n"/>
    </row>
    <row r="372">
      <c r="A372" s="126" t="n">
        <v>45687</v>
      </c>
      <c r="B372" s="125" t="inlineStr">
        <is>
          <t>Mushroom Risotto</t>
        </is>
      </c>
      <c r="C372" s="127" t="n">
        <v>4</v>
      </c>
      <c r="D372" s="125" t="n"/>
    </row>
    <row r="373">
      <c r="A373" s="126" t="n">
        <v>45687</v>
      </c>
      <c r="B373" s="125" t="inlineStr">
        <is>
          <t>Cheeseburger</t>
        </is>
      </c>
      <c r="C373" s="127" t="n">
        <v>15</v>
      </c>
      <c r="D373" s="125" t="n"/>
    </row>
    <row r="374">
      <c r="A374" s="126" t="n">
        <v>45687</v>
      </c>
      <c r="B374" s="125" t="inlineStr">
        <is>
          <t>Tiramisu</t>
        </is>
      </c>
      <c r="C374" s="127" t="n">
        <v>13</v>
      </c>
      <c r="D374" s="125" t="n"/>
    </row>
    <row r="375">
      <c r="A375" s="126" t="n">
        <v>45687</v>
      </c>
      <c r="B375" s="125" t="inlineStr">
        <is>
          <t>Chocolate Fondant</t>
        </is>
      </c>
      <c r="C375" s="127" t="n">
        <v>5</v>
      </c>
      <c r="D375" s="125" t="n"/>
    </row>
    <row r="376">
      <c r="A376" s="126" t="n">
        <v>45687</v>
      </c>
      <c r="B376" s="125" t="inlineStr">
        <is>
          <t>Lemon Sorbet</t>
        </is>
      </c>
      <c r="C376" s="127" t="n">
        <v>1</v>
      </c>
      <c r="D376" s="125" t="n"/>
    </row>
    <row r="377">
      <c r="A377" s="126" t="n">
        <v>45687</v>
      </c>
      <c r="B377" s="125" t="inlineStr">
        <is>
          <t>Espresso</t>
        </is>
      </c>
      <c r="C377" s="127" t="n">
        <v>24</v>
      </c>
      <c r="D377" s="125" t="n"/>
    </row>
    <row r="378">
      <c r="A378" s="126" t="n">
        <v>45687</v>
      </c>
      <c r="B378" s="125" t="inlineStr">
        <is>
          <t>Cappuccino</t>
        </is>
      </c>
      <c r="C378" s="127" t="n">
        <v>21</v>
      </c>
      <c r="D378" s="125" t="n"/>
    </row>
    <row r="379">
      <c r="A379" s="126" t="n">
        <v>45687</v>
      </c>
      <c r="B379" s="125" t="inlineStr">
        <is>
          <t>Homemade Lemonade</t>
        </is>
      </c>
      <c r="C379" s="127" t="n">
        <v>10</v>
      </c>
      <c r="D379" s="125" t="n"/>
    </row>
    <row r="380">
      <c r="A380" s="126" t="n">
        <v>45688</v>
      </c>
      <c r="B380" s="125" t="inlineStr">
        <is>
          <t>Bruschetta</t>
        </is>
      </c>
      <c r="C380" s="127" t="n">
        <v>14</v>
      </c>
      <c r="D380" s="125" t="n"/>
    </row>
    <row r="381">
      <c r="A381" s="126" t="n">
        <v>45688</v>
      </c>
      <c r="B381" s="125" t="inlineStr">
        <is>
          <t>Caesar Salad</t>
        </is>
      </c>
      <c r="C381" s="127" t="n">
        <v>11</v>
      </c>
      <c r="D381" s="125" t="n"/>
    </row>
    <row r="382">
      <c r="A382" s="126" t="n">
        <v>45688</v>
      </c>
      <c r="B382" s="125" t="inlineStr">
        <is>
          <t>Tomato Soup</t>
        </is>
      </c>
      <c r="C382" s="127" t="n">
        <v>10</v>
      </c>
      <c r="D382" s="125" t="n"/>
    </row>
    <row r="383">
      <c r="A383" s="126" t="n">
        <v>45688</v>
      </c>
      <c r="B383" s="125" t="inlineStr">
        <is>
          <t>Spaghetti Carbonara</t>
        </is>
      </c>
      <c r="C383" s="127" t="n">
        <v>24</v>
      </c>
      <c r="D383" s="125" t="n"/>
    </row>
    <row r="384">
      <c r="A384" s="126" t="n">
        <v>45688</v>
      </c>
      <c r="B384" s="125" t="inlineStr">
        <is>
          <t>Pizza Margherita</t>
        </is>
      </c>
      <c r="C384" s="127" t="n">
        <v>24</v>
      </c>
      <c r="D384" s="125" t="n"/>
    </row>
    <row r="385">
      <c r="A385" s="126" t="n">
        <v>45688</v>
      </c>
      <c r="B385" s="125" t="inlineStr">
        <is>
          <t>Wiener Schnitzel</t>
        </is>
      </c>
      <c r="C385" s="127" t="n">
        <v>19</v>
      </c>
      <c r="D385" s="125" t="n"/>
    </row>
    <row r="386">
      <c r="A386" s="126" t="n">
        <v>45688</v>
      </c>
      <c r="B386" s="125" t="inlineStr">
        <is>
          <t>Salmon Fillet</t>
        </is>
      </c>
      <c r="C386" s="127" t="n">
        <v>7</v>
      </c>
      <c r="D386" s="125" t="n"/>
    </row>
    <row r="387">
      <c r="A387" s="126" t="n">
        <v>45688</v>
      </c>
      <c r="B387" s="125" t="inlineStr">
        <is>
          <t>Mushroom Risotto</t>
        </is>
      </c>
      <c r="C387" s="127" t="n">
        <v>6</v>
      </c>
      <c r="D387" s="125" t="n"/>
    </row>
    <row r="388">
      <c r="A388" s="126" t="n">
        <v>45688</v>
      </c>
      <c r="B388" s="125" t="inlineStr">
        <is>
          <t>Cheeseburger</t>
        </is>
      </c>
      <c r="C388" s="127" t="n">
        <v>21</v>
      </c>
      <c r="D388" s="125" t="n"/>
    </row>
    <row r="389">
      <c r="A389" s="126" t="n">
        <v>45688</v>
      </c>
      <c r="B389" s="125" t="inlineStr">
        <is>
          <t>Tiramisu</t>
        </is>
      </c>
      <c r="C389" s="127" t="n">
        <v>17</v>
      </c>
      <c r="D389" s="125" t="n"/>
    </row>
    <row r="390">
      <c r="A390" s="126" t="n">
        <v>45688</v>
      </c>
      <c r="B390" s="125" t="inlineStr">
        <is>
          <t>Chocolate Fondant</t>
        </is>
      </c>
      <c r="C390" s="127" t="n">
        <v>5</v>
      </c>
      <c r="D390" s="125" t="n"/>
    </row>
    <row r="391">
      <c r="A391" s="126" t="n">
        <v>45688</v>
      </c>
      <c r="B391" s="125" t="inlineStr">
        <is>
          <t>Espresso</t>
        </is>
      </c>
      <c r="C391" s="127" t="n">
        <v>35</v>
      </c>
      <c r="D391" s="125" t="n"/>
    </row>
    <row r="392">
      <c r="A392" s="126" t="n">
        <v>45688</v>
      </c>
      <c r="B392" s="125" t="inlineStr">
        <is>
          <t>Cappuccino</t>
        </is>
      </c>
      <c r="C392" s="127" t="n">
        <v>23</v>
      </c>
      <c r="D392" s="125" t="n"/>
    </row>
    <row r="393">
      <c r="A393" s="126" t="n">
        <v>45688</v>
      </c>
      <c r="B393" s="125" t="inlineStr">
        <is>
          <t>Homemade Lemonade</t>
        </is>
      </c>
      <c r="C393" s="127" t="n">
        <v>15</v>
      </c>
      <c r="D393" s="125" t="n"/>
    </row>
    <row r="394">
      <c r="A394" s="126" t="n">
        <v>45689</v>
      </c>
      <c r="B394" s="125" t="inlineStr">
        <is>
          <t>Bruschetta</t>
        </is>
      </c>
      <c r="C394" s="127" t="n">
        <v>13</v>
      </c>
      <c r="D394" s="125" t="n"/>
    </row>
    <row r="395">
      <c r="A395" s="126" t="n">
        <v>45689</v>
      </c>
      <c r="B395" s="125" t="inlineStr">
        <is>
          <t>Caesar Salad</t>
        </is>
      </c>
      <c r="C395" s="127" t="n">
        <v>7</v>
      </c>
      <c r="D395" s="125" t="n"/>
    </row>
    <row r="396">
      <c r="A396" s="126" t="n">
        <v>45689</v>
      </c>
      <c r="B396" s="125" t="inlineStr">
        <is>
          <t>Tomato Soup</t>
        </is>
      </c>
      <c r="C396" s="127" t="n">
        <v>9</v>
      </c>
      <c r="D396" s="125" t="n"/>
    </row>
    <row r="397">
      <c r="A397" s="126" t="n">
        <v>45689</v>
      </c>
      <c r="B397" s="125" t="inlineStr">
        <is>
          <t>Spaghetti Carbonara</t>
        </is>
      </c>
      <c r="C397" s="127" t="n">
        <v>37</v>
      </c>
      <c r="D397" s="125" t="n"/>
    </row>
    <row r="398">
      <c r="A398" s="126" t="n">
        <v>45689</v>
      </c>
      <c r="B398" s="125" t="inlineStr">
        <is>
          <t>Pizza Margherita</t>
        </is>
      </c>
      <c r="C398" s="127" t="n">
        <v>34</v>
      </c>
      <c r="D398" s="125" t="n"/>
    </row>
    <row r="399">
      <c r="A399" s="126" t="n">
        <v>45689</v>
      </c>
      <c r="B399" s="125" t="inlineStr">
        <is>
          <t>Wiener Schnitzel</t>
        </is>
      </c>
      <c r="C399" s="127" t="n">
        <v>16</v>
      </c>
      <c r="D399" s="125" t="n"/>
    </row>
    <row r="400">
      <c r="A400" s="126" t="n">
        <v>45689</v>
      </c>
      <c r="B400" s="125" t="inlineStr">
        <is>
          <t>Salmon Fillet</t>
        </is>
      </c>
      <c r="C400" s="127" t="n">
        <v>6</v>
      </c>
      <c r="D400" s="125" t="n"/>
    </row>
    <row r="401">
      <c r="A401" s="126" t="n">
        <v>45689</v>
      </c>
      <c r="B401" s="125" t="inlineStr">
        <is>
          <t>Mushroom Risotto</t>
        </is>
      </c>
      <c r="C401" s="127" t="n">
        <v>7</v>
      </c>
      <c r="D401" s="125" t="n"/>
    </row>
    <row r="402">
      <c r="A402" s="126" t="n">
        <v>45689</v>
      </c>
      <c r="B402" s="125" t="inlineStr">
        <is>
          <t>Cheeseburger</t>
        </is>
      </c>
      <c r="C402" s="127" t="n">
        <v>28</v>
      </c>
      <c r="D402" s="125" t="n"/>
    </row>
    <row r="403">
      <c r="A403" s="126" t="n">
        <v>45689</v>
      </c>
      <c r="B403" s="125" t="inlineStr">
        <is>
          <t>Tiramisu</t>
        </is>
      </c>
      <c r="C403" s="127" t="n">
        <v>19</v>
      </c>
      <c r="D403" s="125" t="n"/>
    </row>
    <row r="404">
      <c r="A404" s="126" t="n">
        <v>45689</v>
      </c>
      <c r="B404" s="125" t="inlineStr">
        <is>
          <t>Chocolate Fondant</t>
        </is>
      </c>
      <c r="C404" s="127" t="n">
        <v>9</v>
      </c>
      <c r="D404" s="125" t="n"/>
    </row>
    <row r="405">
      <c r="A405" s="126" t="n">
        <v>45689</v>
      </c>
      <c r="B405" s="125" t="inlineStr">
        <is>
          <t>Lemon Sorbet</t>
        </is>
      </c>
      <c r="C405" s="127" t="n">
        <v>3</v>
      </c>
      <c r="D405" s="125" t="n"/>
    </row>
    <row r="406">
      <c r="A406" s="126" t="n">
        <v>45689</v>
      </c>
      <c r="B406" s="125" t="inlineStr">
        <is>
          <t>Espresso</t>
        </is>
      </c>
      <c r="C406" s="127" t="n">
        <v>41</v>
      </c>
      <c r="D406" s="125" t="n"/>
    </row>
    <row r="407">
      <c r="A407" s="126" t="n">
        <v>45689</v>
      </c>
      <c r="B407" s="125" t="inlineStr">
        <is>
          <t>Cappuccino</t>
        </is>
      </c>
      <c r="C407" s="127" t="n">
        <v>36</v>
      </c>
      <c r="D407" s="125" t="n"/>
    </row>
    <row r="408">
      <c r="A408" s="126" t="n">
        <v>45689</v>
      </c>
      <c r="B408" s="125" t="inlineStr">
        <is>
          <t>Homemade Lemonade</t>
        </is>
      </c>
      <c r="C408" s="127" t="n">
        <v>20</v>
      </c>
      <c r="D408" s="125" t="n"/>
    </row>
    <row r="409">
      <c r="A409" s="126" t="n">
        <v>45690</v>
      </c>
      <c r="B409" s="125" t="inlineStr">
        <is>
          <t>Bruschetta</t>
        </is>
      </c>
      <c r="C409" s="127" t="n">
        <v>15</v>
      </c>
      <c r="D409" s="125" t="n"/>
    </row>
    <row r="410">
      <c r="A410" s="126" t="n">
        <v>45690</v>
      </c>
      <c r="B410" s="125" t="inlineStr">
        <is>
          <t>Caesar Salad</t>
        </is>
      </c>
      <c r="C410" s="127" t="n">
        <v>13</v>
      </c>
      <c r="D410" s="125" t="n"/>
    </row>
    <row r="411">
      <c r="A411" s="126" t="n">
        <v>45690</v>
      </c>
      <c r="B411" s="125" t="inlineStr">
        <is>
          <t>Tomato Soup</t>
        </is>
      </c>
      <c r="C411" s="127" t="n">
        <v>8</v>
      </c>
      <c r="D411" s="125" t="n"/>
    </row>
    <row r="412">
      <c r="A412" s="126" t="n">
        <v>45690</v>
      </c>
      <c r="B412" s="125" t="inlineStr">
        <is>
          <t>Spaghetti Carbonara</t>
        </is>
      </c>
      <c r="C412" s="127" t="n">
        <v>23</v>
      </c>
      <c r="D412" s="125" t="n"/>
    </row>
    <row r="413">
      <c r="A413" s="126" t="n">
        <v>45690</v>
      </c>
      <c r="B413" s="125" t="inlineStr">
        <is>
          <t>Pizza Margherita</t>
        </is>
      </c>
      <c r="C413" s="127" t="n">
        <v>33</v>
      </c>
      <c r="D413" s="125" t="n"/>
    </row>
    <row r="414">
      <c r="A414" s="126" t="n">
        <v>45690</v>
      </c>
      <c r="B414" s="125" t="inlineStr">
        <is>
          <t>Wiener Schnitzel</t>
        </is>
      </c>
      <c r="C414" s="127" t="n">
        <v>16</v>
      </c>
      <c r="D414" s="125" t="n"/>
    </row>
    <row r="415">
      <c r="A415" s="126" t="n">
        <v>45690</v>
      </c>
      <c r="B415" s="125" t="inlineStr">
        <is>
          <t>Salmon Fillet</t>
        </is>
      </c>
      <c r="C415" s="127" t="n">
        <v>7</v>
      </c>
      <c r="D415" s="125" t="n"/>
    </row>
    <row r="416">
      <c r="A416" s="126" t="n">
        <v>45690</v>
      </c>
      <c r="B416" s="125" t="inlineStr">
        <is>
          <t>Mushroom Risotto</t>
        </is>
      </c>
      <c r="C416" s="127" t="n">
        <v>6</v>
      </c>
      <c r="D416" s="125" t="n"/>
    </row>
    <row r="417">
      <c r="A417" s="126" t="n">
        <v>45690</v>
      </c>
      <c r="B417" s="125" t="inlineStr">
        <is>
          <t>Cheeseburger</t>
        </is>
      </c>
      <c r="C417" s="127" t="n">
        <v>24</v>
      </c>
      <c r="D417" s="125" t="n"/>
    </row>
    <row r="418">
      <c r="A418" s="126" t="n">
        <v>45690</v>
      </c>
      <c r="B418" s="125" t="inlineStr">
        <is>
          <t>Tiramisu</t>
        </is>
      </c>
      <c r="C418" s="127" t="n">
        <v>14</v>
      </c>
      <c r="D418" s="125" t="n"/>
    </row>
    <row r="419">
      <c r="A419" s="126" t="n">
        <v>45690</v>
      </c>
      <c r="B419" s="125" t="inlineStr">
        <is>
          <t>Chocolate Fondant</t>
        </is>
      </c>
      <c r="C419" s="127" t="n">
        <v>9</v>
      </c>
      <c r="D419" s="125" t="n"/>
    </row>
    <row r="420">
      <c r="A420" s="126" t="n">
        <v>45690</v>
      </c>
      <c r="B420" s="125" t="inlineStr">
        <is>
          <t>Lemon Sorbet</t>
        </is>
      </c>
      <c r="C420" s="127" t="n">
        <v>3</v>
      </c>
      <c r="D420" s="125" t="n"/>
    </row>
    <row r="421">
      <c r="A421" s="126" t="n">
        <v>45690</v>
      </c>
      <c r="B421" s="125" t="inlineStr">
        <is>
          <t>Espresso</t>
        </is>
      </c>
      <c r="C421" s="127" t="n">
        <v>32</v>
      </c>
      <c r="D421" s="125" t="n"/>
    </row>
    <row r="422">
      <c r="A422" s="126" t="n">
        <v>45690</v>
      </c>
      <c r="B422" s="125" t="inlineStr">
        <is>
          <t>Cappuccino</t>
        </is>
      </c>
      <c r="C422" s="127" t="n">
        <v>27</v>
      </c>
      <c r="D422" s="125" t="n"/>
    </row>
    <row r="423">
      <c r="A423" s="126" t="n">
        <v>45690</v>
      </c>
      <c r="B423" s="125" t="inlineStr">
        <is>
          <t>Homemade Lemonade</t>
        </is>
      </c>
      <c r="C423" s="127" t="n">
        <v>19</v>
      </c>
      <c r="D423" s="125" t="n"/>
    </row>
    <row r="424">
      <c r="A424" s="126" t="n">
        <v>45692</v>
      </c>
      <c r="B424" s="125" t="inlineStr">
        <is>
          <t>Bruschetta</t>
        </is>
      </c>
      <c r="C424" s="127" t="n">
        <v>8</v>
      </c>
      <c r="D424" s="125" t="n"/>
    </row>
    <row r="425">
      <c r="A425" s="126" t="n">
        <v>45692</v>
      </c>
      <c r="B425" s="125" t="inlineStr">
        <is>
          <t>Caesar Salad</t>
        </is>
      </c>
      <c r="C425" s="127" t="n">
        <v>8</v>
      </c>
      <c r="D425" s="125" t="n"/>
    </row>
    <row r="426">
      <c r="A426" s="126" t="n">
        <v>45692</v>
      </c>
      <c r="B426" s="125" t="inlineStr">
        <is>
          <t>Tomato Soup</t>
        </is>
      </c>
      <c r="C426" s="127" t="n">
        <v>7</v>
      </c>
      <c r="D426" s="125" t="n"/>
    </row>
    <row r="427">
      <c r="A427" s="126" t="n">
        <v>45692</v>
      </c>
      <c r="B427" s="125" t="inlineStr">
        <is>
          <t>Spaghetti Carbonara</t>
        </is>
      </c>
      <c r="C427" s="127" t="n">
        <v>15</v>
      </c>
      <c r="D427" s="125" t="n"/>
    </row>
    <row r="428">
      <c r="A428" s="126" t="n">
        <v>45692</v>
      </c>
      <c r="B428" s="125" t="inlineStr">
        <is>
          <t>Pizza Margherita</t>
        </is>
      </c>
      <c r="C428" s="127" t="n">
        <v>15</v>
      </c>
      <c r="D428" s="125" t="n"/>
    </row>
    <row r="429">
      <c r="A429" s="126" t="n">
        <v>45692</v>
      </c>
      <c r="B429" s="125" t="inlineStr">
        <is>
          <t>Wiener Schnitzel</t>
        </is>
      </c>
      <c r="C429" s="127" t="n">
        <v>11</v>
      </c>
      <c r="D429" s="125" t="n"/>
    </row>
    <row r="430">
      <c r="A430" s="126" t="n">
        <v>45692</v>
      </c>
      <c r="B430" s="125" t="inlineStr">
        <is>
          <t>Salmon Fillet</t>
        </is>
      </c>
      <c r="C430" s="127" t="n">
        <v>4</v>
      </c>
      <c r="D430" s="125" t="n"/>
    </row>
    <row r="431">
      <c r="A431" s="126" t="n">
        <v>45692</v>
      </c>
      <c r="B431" s="125" t="inlineStr">
        <is>
          <t>Mushroom Risotto</t>
        </is>
      </c>
      <c r="C431" s="127" t="n">
        <v>4</v>
      </c>
      <c r="D431" s="125" t="n"/>
    </row>
    <row r="432">
      <c r="A432" s="126" t="n">
        <v>45692</v>
      </c>
      <c r="B432" s="125" t="inlineStr">
        <is>
          <t>Cheeseburger</t>
        </is>
      </c>
      <c r="C432" s="127" t="n">
        <v>15</v>
      </c>
      <c r="D432" s="125" t="n"/>
    </row>
    <row r="433">
      <c r="A433" s="126" t="n">
        <v>45692</v>
      </c>
      <c r="B433" s="125" t="inlineStr">
        <is>
          <t>Tiramisu</t>
        </is>
      </c>
      <c r="C433" s="127" t="n">
        <v>9</v>
      </c>
      <c r="D433" s="125" t="n"/>
    </row>
    <row r="434">
      <c r="A434" s="126" t="n">
        <v>45692</v>
      </c>
      <c r="B434" s="125" t="inlineStr">
        <is>
          <t>Chocolate Fondant</t>
        </is>
      </c>
      <c r="C434" s="127" t="n">
        <v>5</v>
      </c>
      <c r="D434" s="125" t="n"/>
    </row>
    <row r="435">
      <c r="A435" s="126" t="n">
        <v>45692</v>
      </c>
      <c r="B435" s="125" t="inlineStr">
        <is>
          <t>Lemon Sorbet</t>
        </is>
      </c>
      <c r="C435" s="127" t="n">
        <v>2</v>
      </c>
      <c r="D435" s="125" t="n"/>
    </row>
    <row r="436">
      <c r="A436" s="126" t="n">
        <v>45692</v>
      </c>
      <c r="B436" s="125" t="inlineStr">
        <is>
          <t>Espresso</t>
        </is>
      </c>
      <c r="C436" s="127" t="n">
        <v>22</v>
      </c>
      <c r="D436" s="125" t="n"/>
    </row>
    <row r="437">
      <c r="A437" s="126" t="n">
        <v>45692</v>
      </c>
      <c r="B437" s="125" t="inlineStr">
        <is>
          <t>Cappuccino</t>
        </is>
      </c>
      <c r="C437" s="127" t="n">
        <v>17</v>
      </c>
      <c r="D437" s="125" t="n"/>
    </row>
    <row r="438">
      <c r="A438" s="126" t="n">
        <v>45692</v>
      </c>
      <c r="B438" s="125" t="inlineStr">
        <is>
          <t>Homemade Lemonade</t>
        </is>
      </c>
      <c r="C438" s="127" t="n">
        <v>8</v>
      </c>
      <c r="D438" s="125" t="n"/>
    </row>
    <row r="439">
      <c r="A439" s="126" t="n">
        <v>45693</v>
      </c>
      <c r="B439" s="125" t="inlineStr">
        <is>
          <t>Bruschetta</t>
        </is>
      </c>
      <c r="C439" s="127" t="n">
        <v>10</v>
      </c>
      <c r="D439" s="125" t="n"/>
    </row>
    <row r="440">
      <c r="A440" s="126" t="n">
        <v>45693</v>
      </c>
      <c r="B440" s="125" t="inlineStr">
        <is>
          <t>Caesar Salad</t>
        </is>
      </c>
      <c r="C440" s="127" t="n">
        <v>6</v>
      </c>
      <c r="D440" s="125" t="n"/>
    </row>
    <row r="441">
      <c r="A441" s="126" t="n">
        <v>45693</v>
      </c>
      <c r="B441" s="125" t="inlineStr">
        <is>
          <t>Tomato Soup</t>
        </is>
      </c>
      <c r="C441" s="127" t="n">
        <v>6</v>
      </c>
      <c r="D441" s="125" t="n"/>
    </row>
    <row r="442">
      <c r="A442" s="126" t="n">
        <v>45693</v>
      </c>
      <c r="B442" s="125" t="inlineStr">
        <is>
          <t>Spaghetti Carbonara</t>
        </is>
      </c>
      <c r="C442" s="127" t="n">
        <v>17</v>
      </c>
      <c r="D442" s="125" t="n"/>
    </row>
    <row r="443">
      <c r="A443" s="126" t="n">
        <v>45693</v>
      </c>
      <c r="B443" s="125" t="inlineStr">
        <is>
          <t>Pizza Margherita</t>
        </is>
      </c>
      <c r="C443" s="127" t="n">
        <v>16</v>
      </c>
      <c r="D443" s="125" t="n"/>
    </row>
    <row r="444">
      <c r="A444" s="126" t="n">
        <v>45693</v>
      </c>
      <c r="B444" s="125" t="inlineStr">
        <is>
          <t>Wiener Schnitzel</t>
        </is>
      </c>
      <c r="C444" s="127" t="n">
        <v>11</v>
      </c>
      <c r="D444" s="125" t="n"/>
    </row>
    <row r="445">
      <c r="A445" s="126" t="n">
        <v>45693</v>
      </c>
      <c r="B445" s="125" t="inlineStr">
        <is>
          <t>Salmon Fillet</t>
        </is>
      </c>
      <c r="C445" s="127" t="n">
        <v>2</v>
      </c>
      <c r="D445" s="125" t="n"/>
    </row>
    <row r="446">
      <c r="A446" s="126" t="n">
        <v>45693</v>
      </c>
      <c r="B446" s="125" t="inlineStr">
        <is>
          <t>Mushroom Risotto</t>
        </is>
      </c>
      <c r="C446" s="127" t="n">
        <v>3</v>
      </c>
      <c r="D446" s="125" t="n"/>
    </row>
    <row r="447">
      <c r="A447" s="126" t="n">
        <v>45693</v>
      </c>
      <c r="B447" s="125" t="inlineStr">
        <is>
          <t>Cheeseburger</t>
        </is>
      </c>
      <c r="C447" s="127" t="n">
        <v>17</v>
      </c>
      <c r="D447" s="125" t="n"/>
    </row>
    <row r="448">
      <c r="A448" s="126" t="n">
        <v>45693</v>
      </c>
      <c r="B448" s="125" t="inlineStr">
        <is>
          <t>Tiramisu</t>
        </is>
      </c>
      <c r="C448" s="127" t="n">
        <v>12</v>
      </c>
      <c r="D448" s="125" t="n"/>
    </row>
    <row r="449">
      <c r="A449" s="126" t="n">
        <v>45693</v>
      </c>
      <c r="B449" s="125" t="inlineStr">
        <is>
          <t>Chocolate Fondant</t>
        </is>
      </c>
      <c r="C449" s="127" t="n">
        <v>4</v>
      </c>
      <c r="D449" s="125" t="n"/>
    </row>
    <row r="450">
      <c r="A450" s="126" t="n">
        <v>45693</v>
      </c>
      <c r="B450" s="125" t="inlineStr">
        <is>
          <t>Lemon Sorbet</t>
        </is>
      </c>
      <c r="C450" s="127" t="n">
        <v>1</v>
      </c>
      <c r="D450" s="125" t="n"/>
    </row>
    <row r="451">
      <c r="A451" s="126" t="n">
        <v>45693</v>
      </c>
      <c r="B451" s="125" t="inlineStr">
        <is>
          <t>Espresso</t>
        </is>
      </c>
      <c r="C451" s="127" t="n">
        <v>18</v>
      </c>
      <c r="D451" s="125" t="n"/>
    </row>
    <row r="452">
      <c r="A452" s="126" t="n">
        <v>45693</v>
      </c>
      <c r="B452" s="125" t="inlineStr">
        <is>
          <t>Cappuccino</t>
        </is>
      </c>
      <c r="C452" s="127" t="n">
        <v>26</v>
      </c>
      <c r="D452" s="125" t="n"/>
    </row>
    <row r="453">
      <c r="A453" s="126" t="n">
        <v>45693</v>
      </c>
      <c r="B453" s="125" t="inlineStr">
        <is>
          <t>Homemade Lemonade</t>
        </is>
      </c>
      <c r="C453" s="127" t="n">
        <v>10</v>
      </c>
      <c r="D453" s="125" t="n"/>
    </row>
    <row r="454">
      <c r="A454" s="126" t="n">
        <v>45694</v>
      </c>
      <c r="B454" s="125" t="inlineStr">
        <is>
          <t>Bruschetta</t>
        </is>
      </c>
      <c r="C454" s="127" t="n">
        <v>13</v>
      </c>
      <c r="D454" s="125" t="n"/>
    </row>
    <row r="455">
      <c r="A455" s="126" t="n">
        <v>45694</v>
      </c>
      <c r="B455" s="125" t="inlineStr">
        <is>
          <t>Caesar Salad</t>
        </is>
      </c>
      <c r="C455" s="127" t="n">
        <v>8</v>
      </c>
      <c r="D455" s="125" t="n"/>
    </row>
    <row r="456">
      <c r="A456" s="126" t="n">
        <v>45694</v>
      </c>
      <c r="B456" s="125" t="inlineStr">
        <is>
          <t>Tomato Soup</t>
        </is>
      </c>
      <c r="C456" s="127" t="n">
        <v>8</v>
      </c>
      <c r="D456" s="125" t="n"/>
    </row>
    <row r="457">
      <c r="A457" s="126" t="n">
        <v>45694</v>
      </c>
      <c r="B457" s="125" t="inlineStr">
        <is>
          <t>Spaghetti Carbonara</t>
        </is>
      </c>
      <c r="C457" s="127" t="n">
        <v>13</v>
      </c>
      <c r="D457" s="125" t="n"/>
    </row>
    <row r="458">
      <c r="A458" s="126" t="n">
        <v>45694</v>
      </c>
      <c r="B458" s="125" t="inlineStr">
        <is>
          <t>Pizza Margherita</t>
        </is>
      </c>
      <c r="C458" s="127" t="n">
        <v>28</v>
      </c>
      <c r="D458" s="125" t="n"/>
    </row>
    <row r="459">
      <c r="A459" s="126" t="n">
        <v>45694</v>
      </c>
      <c r="B459" s="125" t="inlineStr">
        <is>
          <t>Wiener Schnitzel</t>
        </is>
      </c>
      <c r="C459" s="127" t="n">
        <v>16</v>
      </c>
      <c r="D459" s="125" t="n"/>
    </row>
    <row r="460">
      <c r="A460" s="126" t="n">
        <v>45694</v>
      </c>
      <c r="B460" s="125" t="inlineStr">
        <is>
          <t>Salmon Fillet</t>
        </is>
      </c>
      <c r="C460" s="127" t="n">
        <v>3</v>
      </c>
      <c r="D460" s="125" t="n"/>
    </row>
    <row r="461">
      <c r="A461" s="126" t="n">
        <v>45694</v>
      </c>
      <c r="B461" s="125" t="inlineStr">
        <is>
          <t>Mushroom Risotto</t>
        </is>
      </c>
      <c r="C461" s="127" t="n">
        <v>4</v>
      </c>
      <c r="D461" s="125" t="n"/>
    </row>
    <row r="462">
      <c r="A462" s="126" t="n">
        <v>45694</v>
      </c>
      <c r="B462" s="125" t="inlineStr">
        <is>
          <t>Cheeseburger</t>
        </is>
      </c>
      <c r="C462" s="127" t="n">
        <v>19</v>
      </c>
      <c r="D462" s="125" t="n"/>
    </row>
    <row r="463">
      <c r="A463" s="126" t="n">
        <v>45694</v>
      </c>
      <c r="B463" s="125" t="inlineStr">
        <is>
          <t>Tiramisu</t>
        </is>
      </c>
      <c r="C463" s="127" t="n">
        <v>8</v>
      </c>
      <c r="D463" s="125" t="n"/>
    </row>
    <row r="464">
      <c r="A464" s="126" t="n">
        <v>45694</v>
      </c>
      <c r="B464" s="125" t="inlineStr">
        <is>
          <t>Chocolate Fondant</t>
        </is>
      </c>
      <c r="C464" s="127" t="n">
        <v>3</v>
      </c>
      <c r="D464" s="125" t="n"/>
    </row>
    <row r="465">
      <c r="A465" s="126" t="n">
        <v>45694</v>
      </c>
      <c r="B465" s="125" t="inlineStr">
        <is>
          <t>Lemon Sorbet</t>
        </is>
      </c>
      <c r="C465" s="127" t="n">
        <v>1</v>
      </c>
      <c r="D465" s="125" t="n"/>
    </row>
    <row r="466">
      <c r="A466" s="126" t="n">
        <v>45694</v>
      </c>
      <c r="B466" s="125" t="inlineStr">
        <is>
          <t>Espresso</t>
        </is>
      </c>
      <c r="C466" s="127" t="n">
        <v>24</v>
      </c>
      <c r="D466" s="125" t="n"/>
    </row>
    <row r="467">
      <c r="A467" s="126" t="n">
        <v>45694</v>
      </c>
      <c r="B467" s="125" t="inlineStr">
        <is>
          <t>Cappuccino</t>
        </is>
      </c>
      <c r="C467" s="127" t="n">
        <v>16</v>
      </c>
      <c r="D467" s="125" t="n"/>
    </row>
    <row r="468">
      <c r="A468" s="126" t="n">
        <v>45694</v>
      </c>
      <c r="B468" s="125" t="inlineStr">
        <is>
          <t>Homemade Lemonade</t>
        </is>
      </c>
      <c r="C468" s="127" t="n">
        <v>11</v>
      </c>
      <c r="D468" s="125" t="n"/>
    </row>
    <row r="469">
      <c r="A469" s="126" t="n">
        <v>45695</v>
      </c>
      <c r="B469" s="125" t="inlineStr">
        <is>
          <t>Bruschetta</t>
        </is>
      </c>
      <c r="C469" s="127" t="n">
        <v>15</v>
      </c>
      <c r="D469" s="125" t="n"/>
    </row>
    <row r="470">
      <c r="A470" s="126" t="n">
        <v>45695</v>
      </c>
      <c r="B470" s="125" t="inlineStr">
        <is>
          <t>Caesar Salad</t>
        </is>
      </c>
      <c r="C470" s="127" t="n">
        <v>13</v>
      </c>
      <c r="D470" s="125" t="n"/>
    </row>
    <row r="471">
      <c r="A471" s="126" t="n">
        <v>45695</v>
      </c>
      <c r="B471" s="125" t="inlineStr">
        <is>
          <t>Tomato Soup</t>
        </is>
      </c>
      <c r="C471" s="127" t="n">
        <v>12</v>
      </c>
      <c r="D471" s="125" t="n"/>
    </row>
    <row r="472">
      <c r="A472" s="126" t="n">
        <v>45695</v>
      </c>
      <c r="B472" s="125" t="inlineStr">
        <is>
          <t>Spaghetti Carbonara</t>
        </is>
      </c>
      <c r="C472" s="127" t="n">
        <v>33</v>
      </c>
      <c r="D472" s="125" t="n"/>
    </row>
    <row r="473">
      <c r="A473" s="126" t="n">
        <v>45695</v>
      </c>
      <c r="B473" s="125" t="inlineStr">
        <is>
          <t>Pizza Margherita</t>
        </is>
      </c>
      <c r="C473" s="127" t="n">
        <v>39</v>
      </c>
      <c r="D473" s="125" t="n"/>
    </row>
    <row r="474">
      <c r="A474" s="126" t="n">
        <v>45695</v>
      </c>
      <c r="B474" s="125" t="inlineStr">
        <is>
          <t>Wiener Schnitzel</t>
        </is>
      </c>
      <c r="C474" s="127" t="n">
        <v>14</v>
      </c>
      <c r="D474" s="125" t="n"/>
    </row>
    <row r="475">
      <c r="A475" s="126" t="n">
        <v>45695</v>
      </c>
      <c r="B475" s="125" t="inlineStr">
        <is>
          <t>Salmon Fillet</t>
        </is>
      </c>
      <c r="C475" s="127" t="n">
        <v>6</v>
      </c>
      <c r="D475" s="125" t="n"/>
    </row>
    <row r="476">
      <c r="A476" s="126" t="n">
        <v>45695</v>
      </c>
      <c r="B476" s="125" t="inlineStr">
        <is>
          <t>Mushroom Risotto</t>
        </is>
      </c>
      <c r="C476" s="127" t="n">
        <v>4</v>
      </c>
      <c r="D476" s="125" t="n"/>
    </row>
    <row r="477">
      <c r="A477" s="126" t="n">
        <v>45695</v>
      </c>
      <c r="B477" s="125" t="inlineStr">
        <is>
          <t>Cheeseburger</t>
        </is>
      </c>
      <c r="C477" s="127" t="n">
        <v>18</v>
      </c>
      <c r="D477" s="125" t="n"/>
    </row>
    <row r="478">
      <c r="A478" s="126" t="n">
        <v>45695</v>
      </c>
      <c r="B478" s="125" t="inlineStr">
        <is>
          <t>Tiramisu</t>
        </is>
      </c>
      <c r="C478" s="127" t="n">
        <v>16</v>
      </c>
      <c r="D478" s="125" t="n"/>
    </row>
    <row r="479">
      <c r="A479" s="126" t="n">
        <v>45695</v>
      </c>
      <c r="B479" s="125" t="inlineStr">
        <is>
          <t>Chocolate Fondant</t>
        </is>
      </c>
      <c r="C479" s="127" t="n">
        <v>6</v>
      </c>
      <c r="D479" s="125" t="n"/>
    </row>
    <row r="480">
      <c r="A480" s="126" t="n">
        <v>45695</v>
      </c>
      <c r="B480" s="125" t="inlineStr">
        <is>
          <t>Lemon Sorbet</t>
        </is>
      </c>
      <c r="C480" s="127" t="n">
        <v>3</v>
      </c>
      <c r="D480" s="125" t="n"/>
    </row>
    <row r="481">
      <c r="A481" s="126" t="n">
        <v>45695</v>
      </c>
      <c r="B481" s="125" t="inlineStr">
        <is>
          <t>Espresso</t>
        </is>
      </c>
      <c r="C481" s="127" t="n">
        <v>26</v>
      </c>
      <c r="D481" s="125" t="n"/>
    </row>
    <row r="482">
      <c r="A482" s="126" t="n">
        <v>45695</v>
      </c>
      <c r="B482" s="125" t="inlineStr">
        <is>
          <t>Cappuccino</t>
        </is>
      </c>
      <c r="C482" s="127" t="n">
        <v>22</v>
      </c>
      <c r="D482" s="125" t="n"/>
    </row>
    <row r="483">
      <c r="A483" s="126" t="n">
        <v>45695</v>
      </c>
      <c r="B483" s="125" t="inlineStr">
        <is>
          <t>Homemade Lemonade</t>
        </is>
      </c>
      <c r="C483" s="127" t="n">
        <v>14</v>
      </c>
      <c r="D483" s="125" t="n"/>
    </row>
    <row r="484">
      <c r="A484" s="126" t="n">
        <v>45696</v>
      </c>
      <c r="B484" s="125" t="inlineStr">
        <is>
          <t>Bruschetta</t>
        </is>
      </c>
      <c r="C484" s="127" t="n">
        <v>15</v>
      </c>
      <c r="D484" s="125" t="n"/>
    </row>
    <row r="485">
      <c r="A485" s="126" t="n">
        <v>45696</v>
      </c>
      <c r="B485" s="125" t="inlineStr">
        <is>
          <t>Caesar Salad</t>
        </is>
      </c>
      <c r="C485" s="127" t="n">
        <v>13</v>
      </c>
      <c r="D485" s="125" t="n"/>
    </row>
    <row r="486">
      <c r="A486" s="126" t="n">
        <v>45696</v>
      </c>
      <c r="B486" s="125" t="inlineStr">
        <is>
          <t>Tomato Soup</t>
        </is>
      </c>
      <c r="C486" s="127" t="n">
        <v>12</v>
      </c>
      <c r="D486" s="125" t="n"/>
    </row>
    <row r="487">
      <c r="A487" s="126" t="n">
        <v>45696</v>
      </c>
      <c r="B487" s="125" t="inlineStr">
        <is>
          <t>Spaghetti Carbonara</t>
        </is>
      </c>
      <c r="C487" s="127" t="n">
        <v>25</v>
      </c>
      <c r="D487" s="125" t="n"/>
    </row>
    <row r="488">
      <c r="A488" s="126" t="n">
        <v>45696</v>
      </c>
      <c r="B488" s="125" t="inlineStr">
        <is>
          <t>Pizza Margherita</t>
        </is>
      </c>
      <c r="C488" s="127" t="n">
        <v>41</v>
      </c>
      <c r="D488" s="125" t="n"/>
    </row>
    <row r="489">
      <c r="A489" s="126" t="n">
        <v>45696</v>
      </c>
      <c r="B489" s="125" t="inlineStr">
        <is>
          <t>Wiener Schnitzel</t>
        </is>
      </c>
      <c r="C489" s="127" t="n">
        <v>22</v>
      </c>
      <c r="D489" s="125" t="n"/>
    </row>
    <row r="490">
      <c r="A490" s="126" t="n">
        <v>45696</v>
      </c>
      <c r="B490" s="125" t="inlineStr">
        <is>
          <t>Salmon Fillet</t>
        </is>
      </c>
      <c r="C490" s="127" t="n">
        <v>7</v>
      </c>
      <c r="D490" s="125" t="n"/>
    </row>
    <row r="491">
      <c r="A491" s="126" t="n">
        <v>45696</v>
      </c>
      <c r="B491" s="125" t="inlineStr">
        <is>
          <t>Mushroom Risotto</t>
        </is>
      </c>
      <c r="C491" s="127" t="n">
        <v>5</v>
      </c>
      <c r="D491" s="125" t="n"/>
    </row>
    <row r="492">
      <c r="A492" s="126" t="n">
        <v>45696</v>
      </c>
      <c r="B492" s="125" t="inlineStr">
        <is>
          <t>Cheeseburger</t>
        </is>
      </c>
      <c r="C492" s="127" t="n">
        <v>25</v>
      </c>
      <c r="D492" s="125" t="n"/>
    </row>
    <row r="493">
      <c r="A493" s="126" t="n">
        <v>45696</v>
      </c>
      <c r="B493" s="125" t="inlineStr">
        <is>
          <t>Tiramisu</t>
        </is>
      </c>
      <c r="C493" s="127" t="n">
        <v>9</v>
      </c>
      <c r="D493" s="125" t="n"/>
    </row>
    <row r="494">
      <c r="A494" s="126" t="n">
        <v>45696</v>
      </c>
      <c r="B494" s="125" t="inlineStr">
        <is>
          <t>Chocolate Fondant</t>
        </is>
      </c>
      <c r="C494" s="127" t="n">
        <v>6</v>
      </c>
      <c r="D494" s="125" t="n"/>
    </row>
    <row r="495">
      <c r="A495" s="126" t="n">
        <v>45696</v>
      </c>
      <c r="B495" s="125" t="inlineStr">
        <is>
          <t>Lemon Sorbet</t>
        </is>
      </c>
      <c r="C495" s="127" t="n">
        <v>2</v>
      </c>
      <c r="D495" s="125" t="n"/>
    </row>
    <row r="496">
      <c r="A496" s="126" t="n">
        <v>45696</v>
      </c>
      <c r="B496" s="125" t="inlineStr">
        <is>
          <t>Espresso</t>
        </is>
      </c>
      <c r="C496" s="127" t="n">
        <v>30</v>
      </c>
      <c r="D496" s="125" t="n"/>
    </row>
    <row r="497">
      <c r="A497" s="126" t="n">
        <v>45696</v>
      </c>
      <c r="B497" s="125" t="inlineStr">
        <is>
          <t>Cappuccino</t>
        </is>
      </c>
      <c r="C497" s="127" t="n">
        <v>34</v>
      </c>
      <c r="D497" s="125" t="n"/>
    </row>
    <row r="498">
      <c r="A498" s="126" t="n">
        <v>45696</v>
      </c>
      <c r="B498" s="125" t="inlineStr">
        <is>
          <t>Homemade Lemonade</t>
        </is>
      </c>
      <c r="C498" s="127" t="n">
        <v>16</v>
      </c>
      <c r="D498" s="125" t="n"/>
    </row>
    <row r="499">
      <c r="A499" s="126" t="n">
        <v>45697</v>
      </c>
      <c r="B499" s="125" t="inlineStr">
        <is>
          <t>Bruschetta</t>
        </is>
      </c>
      <c r="C499" s="127" t="n">
        <v>10</v>
      </c>
      <c r="D499" s="125" t="n"/>
    </row>
    <row r="500">
      <c r="A500" s="126" t="n">
        <v>45697</v>
      </c>
      <c r="B500" s="125" t="inlineStr">
        <is>
          <t>Caesar Salad</t>
        </is>
      </c>
      <c r="C500" s="127" t="n">
        <v>10</v>
      </c>
      <c r="D500" s="125" t="n"/>
    </row>
    <row r="501">
      <c r="A501" s="126" t="n">
        <v>45697</v>
      </c>
      <c r="B501" s="125" t="inlineStr">
        <is>
          <t>Tomato Soup</t>
        </is>
      </c>
      <c r="C501" s="127" t="n">
        <v>9</v>
      </c>
      <c r="D501" s="125" t="n"/>
    </row>
    <row r="502">
      <c r="A502" s="126" t="n">
        <v>45697</v>
      </c>
      <c r="B502" s="125" t="inlineStr">
        <is>
          <t>Spaghetti Carbonara</t>
        </is>
      </c>
      <c r="C502" s="127" t="n">
        <v>26</v>
      </c>
      <c r="D502" s="125" t="n"/>
    </row>
    <row r="503">
      <c r="A503" s="126" t="n">
        <v>45697</v>
      </c>
      <c r="B503" s="125" t="inlineStr">
        <is>
          <t>Pizza Margherita</t>
        </is>
      </c>
      <c r="C503" s="127" t="n">
        <v>33</v>
      </c>
      <c r="D503" s="125" t="n"/>
    </row>
    <row r="504">
      <c r="A504" s="126" t="n">
        <v>45697</v>
      </c>
      <c r="B504" s="125" t="inlineStr">
        <is>
          <t>Wiener Schnitzel</t>
        </is>
      </c>
      <c r="C504" s="127" t="n">
        <v>17</v>
      </c>
      <c r="D504" s="125" t="n"/>
    </row>
    <row r="505">
      <c r="A505" s="126" t="n">
        <v>45697</v>
      </c>
      <c r="B505" s="125" t="inlineStr">
        <is>
          <t>Salmon Fillet</t>
        </is>
      </c>
      <c r="C505" s="127" t="n">
        <v>5</v>
      </c>
      <c r="D505" s="125" t="n"/>
    </row>
    <row r="506">
      <c r="A506" s="126" t="n">
        <v>45697</v>
      </c>
      <c r="B506" s="125" t="inlineStr">
        <is>
          <t>Mushroom Risotto</t>
        </is>
      </c>
      <c r="C506" s="127" t="n">
        <v>5</v>
      </c>
      <c r="D506" s="125" t="n"/>
    </row>
    <row r="507">
      <c r="A507" s="126" t="n">
        <v>45697</v>
      </c>
      <c r="B507" s="125" t="inlineStr">
        <is>
          <t>Cheeseburger</t>
        </is>
      </c>
      <c r="C507" s="127" t="n">
        <v>20</v>
      </c>
      <c r="D507" s="125" t="n"/>
    </row>
    <row r="508">
      <c r="A508" s="126" t="n">
        <v>45697</v>
      </c>
      <c r="B508" s="125" t="inlineStr">
        <is>
          <t>Tiramisu</t>
        </is>
      </c>
      <c r="C508" s="127" t="n">
        <v>17</v>
      </c>
      <c r="D508" s="125" t="n"/>
    </row>
    <row r="509">
      <c r="A509" s="126" t="n">
        <v>45697</v>
      </c>
      <c r="B509" s="125" t="inlineStr">
        <is>
          <t>Chocolate Fondant</t>
        </is>
      </c>
      <c r="C509" s="127" t="n">
        <v>6</v>
      </c>
      <c r="D509" s="125" t="n"/>
    </row>
    <row r="510">
      <c r="A510" s="126" t="n">
        <v>45697</v>
      </c>
      <c r="B510" s="125" t="inlineStr">
        <is>
          <t>Lemon Sorbet</t>
        </is>
      </c>
      <c r="C510" s="127" t="n">
        <v>1</v>
      </c>
      <c r="D510" s="125" t="n"/>
    </row>
    <row r="511">
      <c r="A511" s="126" t="n">
        <v>45697</v>
      </c>
      <c r="B511" s="125" t="inlineStr">
        <is>
          <t>Espresso</t>
        </is>
      </c>
      <c r="C511" s="127" t="n">
        <v>25</v>
      </c>
      <c r="D511" s="125" t="n"/>
    </row>
    <row r="512">
      <c r="A512" s="126" t="n">
        <v>45697</v>
      </c>
      <c r="B512" s="125" t="inlineStr">
        <is>
          <t>Cappuccino</t>
        </is>
      </c>
      <c r="C512" s="127" t="n">
        <v>25</v>
      </c>
      <c r="D512" s="125" t="n"/>
    </row>
    <row r="513">
      <c r="A513" s="126" t="n">
        <v>45697</v>
      </c>
      <c r="B513" s="125" t="inlineStr">
        <is>
          <t>Homemade Lemonade</t>
        </is>
      </c>
      <c r="C513" s="127" t="n">
        <v>11</v>
      </c>
      <c r="D513" s="125" t="n"/>
    </row>
    <row r="514">
      <c r="A514" s="126" t="n">
        <v>45699</v>
      </c>
      <c r="B514" s="125" t="inlineStr">
        <is>
          <t>Bruschetta</t>
        </is>
      </c>
      <c r="C514" s="127" t="n">
        <v>6</v>
      </c>
      <c r="D514" s="125" t="n"/>
    </row>
    <row r="515">
      <c r="A515" s="126" t="n">
        <v>45699</v>
      </c>
      <c r="B515" s="125" t="inlineStr">
        <is>
          <t>Caesar Salad</t>
        </is>
      </c>
      <c r="C515" s="127" t="n">
        <v>7</v>
      </c>
      <c r="D515" s="125" t="n"/>
    </row>
    <row r="516">
      <c r="A516" s="126" t="n">
        <v>45699</v>
      </c>
      <c r="B516" s="125" t="inlineStr">
        <is>
          <t>Tomato Soup</t>
        </is>
      </c>
      <c r="C516" s="127" t="n">
        <v>5</v>
      </c>
      <c r="D516" s="125" t="n"/>
    </row>
    <row r="517">
      <c r="A517" s="126" t="n">
        <v>45699</v>
      </c>
      <c r="B517" s="125" t="inlineStr">
        <is>
          <t>Spaghetti Carbonara</t>
        </is>
      </c>
      <c r="C517" s="127" t="n">
        <v>15</v>
      </c>
      <c r="D517" s="125" t="n"/>
    </row>
    <row r="518">
      <c r="A518" s="126" t="n">
        <v>45699</v>
      </c>
      <c r="B518" s="125" t="inlineStr">
        <is>
          <t>Pizza Margherita</t>
        </is>
      </c>
      <c r="C518" s="127" t="n">
        <v>20</v>
      </c>
      <c r="D518" s="125" t="n"/>
    </row>
    <row r="519">
      <c r="A519" s="126" t="n">
        <v>45699</v>
      </c>
      <c r="B519" s="125" t="inlineStr">
        <is>
          <t>Wiener Schnitzel</t>
        </is>
      </c>
      <c r="C519" s="127" t="n">
        <v>10</v>
      </c>
      <c r="D519" s="125" t="n"/>
    </row>
    <row r="520">
      <c r="A520" s="126" t="n">
        <v>45699</v>
      </c>
      <c r="B520" s="125" t="inlineStr">
        <is>
          <t>Salmon Fillet</t>
        </is>
      </c>
      <c r="C520" s="127" t="n">
        <v>6</v>
      </c>
      <c r="D520" s="125" t="n"/>
    </row>
    <row r="521">
      <c r="A521" s="126" t="n">
        <v>45699</v>
      </c>
      <c r="B521" s="125" t="inlineStr">
        <is>
          <t>Mushroom Risotto</t>
        </is>
      </c>
      <c r="C521" s="127" t="n">
        <v>3</v>
      </c>
      <c r="D521" s="125" t="n"/>
    </row>
    <row r="522">
      <c r="A522" s="126" t="n">
        <v>45699</v>
      </c>
      <c r="B522" s="125" t="inlineStr">
        <is>
          <t>Cheeseburger</t>
        </is>
      </c>
      <c r="C522" s="127" t="n">
        <v>15</v>
      </c>
      <c r="D522" s="125" t="n"/>
    </row>
    <row r="523">
      <c r="A523" s="126" t="n">
        <v>45699</v>
      </c>
      <c r="B523" s="125" t="inlineStr">
        <is>
          <t>Tiramisu</t>
        </is>
      </c>
      <c r="C523" s="127" t="n">
        <v>9</v>
      </c>
      <c r="D523" s="125" t="n"/>
    </row>
    <row r="524">
      <c r="A524" s="126" t="n">
        <v>45699</v>
      </c>
      <c r="B524" s="125" t="inlineStr">
        <is>
          <t>Chocolate Fondant</t>
        </is>
      </c>
      <c r="C524" s="127" t="n">
        <v>5</v>
      </c>
      <c r="D524" s="125" t="n"/>
    </row>
    <row r="525">
      <c r="A525" s="126" t="n">
        <v>45699</v>
      </c>
      <c r="B525" s="125" t="inlineStr">
        <is>
          <t>Espresso</t>
        </is>
      </c>
      <c r="C525" s="127" t="n">
        <v>18</v>
      </c>
      <c r="D525" s="125" t="n"/>
    </row>
    <row r="526">
      <c r="A526" s="126" t="n">
        <v>45699</v>
      </c>
      <c r="B526" s="125" t="inlineStr">
        <is>
          <t>Cappuccino</t>
        </is>
      </c>
      <c r="C526" s="127" t="n">
        <v>17</v>
      </c>
      <c r="D526" s="125" t="n"/>
    </row>
    <row r="527">
      <c r="A527" s="126" t="n">
        <v>45699</v>
      </c>
      <c r="B527" s="125" t="inlineStr">
        <is>
          <t>Homemade Lemonade</t>
        </is>
      </c>
      <c r="C527" s="127" t="n">
        <v>9</v>
      </c>
      <c r="D527" s="125" t="n"/>
    </row>
    <row r="528">
      <c r="A528" s="126" t="n">
        <v>45700</v>
      </c>
      <c r="B528" s="125" t="inlineStr">
        <is>
          <t>Bruschetta</t>
        </is>
      </c>
      <c r="C528" s="127" t="n">
        <v>13</v>
      </c>
      <c r="D528" s="125" t="n"/>
    </row>
    <row r="529">
      <c r="A529" s="126" t="n">
        <v>45700</v>
      </c>
      <c r="B529" s="125" t="inlineStr">
        <is>
          <t>Caesar Salad</t>
        </is>
      </c>
      <c r="C529" s="127" t="n">
        <v>8</v>
      </c>
      <c r="D529" s="125" t="n"/>
    </row>
    <row r="530">
      <c r="A530" s="126" t="n">
        <v>45700</v>
      </c>
      <c r="B530" s="125" t="inlineStr">
        <is>
          <t>Tomato Soup</t>
        </is>
      </c>
      <c r="C530" s="127" t="n">
        <v>8</v>
      </c>
      <c r="D530" s="125" t="n"/>
    </row>
    <row r="531">
      <c r="A531" s="126" t="n">
        <v>45700</v>
      </c>
      <c r="B531" s="125" t="inlineStr">
        <is>
          <t>Spaghetti Carbonara</t>
        </is>
      </c>
      <c r="C531" s="127" t="n">
        <v>20</v>
      </c>
      <c r="D531" s="125" t="n"/>
    </row>
    <row r="532">
      <c r="A532" s="126" t="n">
        <v>45700</v>
      </c>
      <c r="B532" s="125" t="inlineStr">
        <is>
          <t>Pizza Margherita</t>
        </is>
      </c>
      <c r="C532" s="127" t="n">
        <v>25</v>
      </c>
      <c r="D532" s="125" t="n"/>
    </row>
    <row r="533">
      <c r="A533" s="126" t="n">
        <v>45700</v>
      </c>
      <c r="B533" s="125" t="inlineStr">
        <is>
          <t>Wiener Schnitzel</t>
        </is>
      </c>
      <c r="C533" s="127" t="n">
        <v>13</v>
      </c>
      <c r="D533" s="125" t="n"/>
    </row>
    <row r="534">
      <c r="A534" s="126" t="n">
        <v>45700</v>
      </c>
      <c r="B534" s="125" t="inlineStr">
        <is>
          <t>Salmon Fillet</t>
        </is>
      </c>
      <c r="C534" s="127" t="n">
        <v>4</v>
      </c>
      <c r="D534" s="125" t="n"/>
    </row>
    <row r="535">
      <c r="A535" s="126" t="n">
        <v>45700</v>
      </c>
      <c r="B535" s="125" t="inlineStr">
        <is>
          <t>Mushroom Risotto</t>
        </is>
      </c>
      <c r="C535" s="127" t="n">
        <v>4</v>
      </c>
      <c r="D535" s="125" t="n"/>
    </row>
    <row r="536">
      <c r="A536" s="126" t="n">
        <v>45700</v>
      </c>
      <c r="B536" s="125" t="inlineStr">
        <is>
          <t>Cheeseburger</t>
        </is>
      </c>
      <c r="C536" s="127" t="n">
        <v>12</v>
      </c>
      <c r="D536" s="125" t="n"/>
    </row>
    <row r="537">
      <c r="A537" s="126" t="n">
        <v>45700</v>
      </c>
      <c r="B537" s="125" t="inlineStr">
        <is>
          <t>Tiramisu</t>
        </is>
      </c>
      <c r="C537" s="127" t="n">
        <v>13</v>
      </c>
      <c r="D537" s="125" t="n"/>
    </row>
    <row r="538">
      <c r="A538" s="126" t="n">
        <v>45700</v>
      </c>
      <c r="B538" s="125" t="inlineStr">
        <is>
          <t>Chocolate Fondant</t>
        </is>
      </c>
      <c r="C538" s="127" t="n">
        <v>3</v>
      </c>
      <c r="D538" s="125" t="n"/>
    </row>
    <row r="539">
      <c r="A539" s="126" t="n">
        <v>45700</v>
      </c>
      <c r="B539" s="125" t="inlineStr">
        <is>
          <t>Lemon Sorbet</t>
        </is>
      </c>
      <c r="C539" s="127" t="n">
        <v>2</v>
      </c>
      <c r="D539" s="125" t="n"/>
    </row>
    <row r="540">
      <c r="A540" s="126" t="n">
        <v>45700</v>
      </c>
      <c r="B540" s="125" t="inlineStr">
        <is>
          <t>Espresso</t>
        </is>
      </c>
      <c r="C540" s="127" t="n">
        <v>34</v>
      </c>
      <c r="D540" s="125" t="n"/>
    </row>
    <row r="541">
      <c r="A541" s="126" t="n">
        <v>45700</v>
      </c>
      <c r="B541" s="125" t="inlineStr">
        <is>
          <t>Cappuccino</t>
        </is>
      </c>
      <c r="C541" s="127" t="n">
        <v>19</v>
      </c>
      <c r="D541" s="125" t="n"/>
    </row>
    <row r="542">
      <c r="A542" s="126" t="n">
        <v>45700</v>
      </c>
      <c r="B542" s="125" t="inlineStr">
        <is>
          <t>Homemade Lemonade</t>
        </is>
      </c>
      <c r="C542" s="127" t="n">
        <v>9</v>
      </c>
      <c r="D542" s="125" t="n"/>
    </row>
    <row r="543">
      <c r="A543" s="126" t="n">
        <v>45701</v>
      </c>
      <c r="B543" s="125" t="inlineStr">
        <is>
          <t>Bruschetta</t>
        </is>
      </c>
      <c r="C543" s="127" t="n">
        <v>13</v>
      </c>
      <c r="D543" s="125" t="n"/>
    </row>
    <row r="544">
      <c r="A544" s="126" t="n">
        <v>45701</v>
      </c>
      <c r="B544" s="125" t="inlineStr">
        <is>
          <t>Caesar Salad</t>
        </is>
      </c>
      <c r="C544" s="127" t="n">
        <v>9</v>
      </c>
      <c r="D544" s="125" t="n"/>
    </row>
    <row r="545">
      <c r="A545" s="126" t="n">
        <v>45701</v>
      </c>
      <c r="B545" s="125" t="inlineStr">
        <is>
          <t>Tomato Soup</t>
        </is>
      </c>
      <c r="C545" s="127" t="n">
        <v>7</v>
      </c>
      <c r="D545" s="125" t="n"/>
    </row>
    <row r="546">
      <c r="A546" s="126" t="n">
        <v>45701</v>
      </c>
      <c r="B546" s="125" t="inlineStr">
        <is>
          <t>Spaghetti Carbonara</t>
        </is>
      </c>
      <c r="C546" s="127" t="n">
        <v>20</v>
      </c>
      <c r="D546" s="125" t="n"/>
    </row>
    <row r="547">
      <c r="A547" s="126" t="n">
        <v>45701</v>
      </c>
      <c r="B547" s="125" t="inlineStr">
        <is>
          <t>Pizza Margherita</t>
        </is>
      </c>
      <c r="C547" s="127" t="n">
        <v>27</v>
      </c>
      <c r="D547" s="125" t="n"/>
    </row>
    <row r="548">
      <c r="A548" s="126" t="n">
        <v>45701</v>
      </c>
      <c r="B548" s="125" t="inlineStr">
        <is>
          <t>Wiener Schnitzel</t>
        </is>
      </c>
      <c r="C548" s="127" t="n">
        <v>16</v>
      </c>
      <c r="D548" s="125" t="n"/>
    </row>
    <row r="549">
      <c r="A549" s="126" t="n">
        <v>45701</v>
      </c>
      <c r="B549" s="125" t="inlineStr">
        <is>
          <t>Salmon Fillet</t>
        </is>
      </c>
      <c r="C549" s="127" t="n">
        <v>4</v>
      </c>
      <c r="D549" s="125" t="n"/>
    </row>
    <row r="550">
      <c r="A550" s="126" t="n">
        <v>45701</v>
      </c>
      <c r="B550" s="125" t="inlineStr">
        <is>
          <t>Mushroom Risotto</t>
        </is>
      </c>
      <c r="C550" s="127" t="n">
        <v>6</v>
      </c>
      <c r="D550" s="125" t="n"/>
    </row>
    <row r="551">
      <c r="A551" s="126" t="n">
        <v>45701</v>
      </c>
      <c r="B551" s="125" t="inlineStr">
        <is>
          <t>Cheeseburger</t>
        </is>
      </c>
      <c r="C551" s="127" t="n">
        <v>22</v>
      </c>
      <c r="D551" s="125" t="n"/>
    </row>
    <row r="552">
      <c r="A552" s="126" t="n">
        <v>45701</v>
      </c>
      <c r="B552" s="125" t="inlineStr">
        <is>
          <t>Tiramisu</t>
        </is>
      </c>
      <c r="C552" s="127" t="n">
        <v>12</v>
      </c>
      <c r="D552" s="125" t="n"/>
    </row>
    <row r="553">
      <c r="A553" s="126" t="n">
        <v>45701</v>
      </c>
      <c r="B553" s="125" t="inlineStr">
        <is>
          <t>Chocolate Fondant</t>
        </is>
      </c>
      <c r="C553" s="127" t="n">
        <v>5</v>
      </c>
      <c r="D553" s="125" t="n"/>
    </row>
    <row r="554">
      <c r="A554" s="126" t="n">
        <v>45701</v>
      </c>
      <c r="B554" s="125" t="inlineStr">
        <is>
          <t>Lemon Sorbet</t>
        </is>
      </c>
      <c r="C554" s="127" t="n">
        <v>1</v>
      </c>
      <c r="D554" s="125" t="n"/>
    </row>
    <row r="555">
      <c r="A555" s="126" t="n">
        <v>45701</v>
      </c>
      <c r="B555" s="125" t="inlineStr">
        <is>
          <t>Espresso</t>
        </is>
      </c>
      <c r="C555" s="127" t="n">
        <v>35</v>
      </c>
      <c r="D555" s="125" t="n"/>
    </row>
    <row r="556">
      <c r="A556" s="126" t="n">
        <v>45701</v>
      </c>
      <c r="B556" s="125" t="inlineStr">
        <is>
          <t>Cappuccino</t>
        </is>
      </c>
      <c r="C556" s="127" t="n">
        <v>19</v>
      </c>
      <c r="D556" s="125" t="n"/>
    </row>
    <row r="557">
      <c r="A557" s="126" t="n">
        <v>45701</v>
      </c>
      <c r="B557" s="125" t="inlineStr">
        <is>
          <t>Homemade Lemonade</t>
        </is>
      </c>
      <c r="C557" s="127" t="n">
        <v>12</v>
      </c>
      <c r="D557" s="125" t="n"/>
    </row>
    <row r="558">
      <c r="A558" s="126" t="n">
        <v>45702</v>
      </c>
      <c r="B558" s="125" t="inlineStr">
        <is>
          <t>Bruschetta</t>
        </is>
      </c>
      <c r="C558" s="127" t="n">
        <v>13</v>
      </c>
      <c r="D558" s="125" t="n"/>
    </row>
    <row r="559">
      <c r="A559" s="126" t="n">
        <v>45702</v>
      </c>
      <c r="B559" s="125" t="inlineStr">
        <is>
          <t>Caesar Salad</t>
        </is>
      </c>
      <c r="C559" s="127" t="n">
        <v>10</v>
      </c>
      <c r="D559" s="125" t="n"/>
    </row>
    <row r="560">
      <c r="A560" s="126" t="n">
        <v>45702</v>
      </c>
      <c r="B560" s="125" t="inlineStr">
        <is>
          <t>Tomato Soup</t>
        </is>
      </c>
      <c r="C560" s="127" t="n">
        <v>12</v>
      </c>
      <c r="D560" s="125" t="n"/>
    </row>
    <row r="561">
      <c r="A561" s="126" t="n">
        <v>45702</v>
      </c>
      <c r="B561" s="125" t="inlineStr">
        <is>
          <t>Spaghetti Carbonara</t>
        </is>
      </c>
      <c r="C561" s="127" t="n">
        <v>32</v>
      </c>
      <c r="D561" s="125" t="n"/>
    </row>
    <row r="562">
      <c r="A562" s="126" t="n">
        <v>45702</v>
      </c>
      <c r="B562" s="125" t="inlineStr">
        <is>
          <t>Pizza Margherita</t>
        </is>
      </c>
      <c r="C562" s="127" t="n">
        <v>32</v>
      </c>
      <c r="D562" s="125" t="n"/>
    </row>
    <row r="563">
      <c r="A563" s="126" t="n">
        <v>45702</v>
      </c>
      <c r="B563" s="125" t="inlineStr">
        <is>
          <t>Wiener Schnitzel</t>
        </is>
      </c>
      <c r="C563" s="127" t="n">
        <v>16</v>
      </c>
      <c r="D563" s="125" t="n"/>
    </row>
    <row r="564">
      <c r="A564" s="126" t="n">
        <v>45702</v>
      </c>
      <c r="B564" s="125" t="inlineStr">
        <is>
          <t>Salmon Fillet</t>
        </is>
      </c>
      <c r="C564" s="127" t="n">
        <v>7</v>
      </c>
      <c r="D564" s="125" t="n"/>
    </row>
    <row r="565">
      <c r="A565" s="126" t="n">
        <v>45702</v>
      </c>
      <c r="B565" s="125" t="inlineStr">
        <is>
          <t>Mushroom Risotto</t>
        </is>
      </c>
      <c r="C565" s="127" t="n">
        <v>5</v>
      </c>
      <c r="D565" s="125" t="n"/>
    </row>
    <row r="566">
      <c r="A566" s="126" t="n">
        <v>45702</v>
      </c>
      <c r="B566" s="125" t="inlineStr">
        <is>
          <t>Cheeseburger</t>
        </is>
      </c>
      <c r="C566" s="127" t="n">
        <v>24</v>
      </c>
      <c r="D566" s="125" t="n"/>
    </row>
    <row r="567">
      <c r="A567" s="126" t="n">
        <v>45702</v>
      </c>
      <c r="B567" s="125" t="inlineStr">
        <is>
          <t>Tiramisu</t>
        </is>
      </c>
      <c r="C567" s="127" t="n">
        <v>20</v>
      </c>
      <c r="D567" s="125" t="n"/>
    </row>
    <row r="568">
      <c r="A568" s="126" t="n">
        <v>45702</v>
      </c>
      <c r="B568" s="125" t="inlineStr">
        <is>
          <t>Chocolate Fondant</t>
        </is>
      </c>
      <c r="C568" s="127" t="n">
        <v>8</v>
      </c>
      <c r="D568" s="125" t="n"/>
    </row>
    <row r="569">
      <c r="A569" s="126" t="n">
        <v>45702</v>
      </c>
      <c r="B569" s="125" t="inlineStr">
        <is>
          <t>Lemon Sorbet</t>
        </is>
      </c>
      <c r="C569" s="127" t="n">
        <v>2</v>
      </c>
      <c r="D569" s="125" t="n"/>
    </row>
    <row r="570">
      <c r="A570" s="126" t="n">
        <v>45702</v>
      </c>
      <c r="B570" s="125" t="inlineStr">
        <is>
          <t>Espresso</t>
        </is>
      </c>
      <c r="C570" s="127" t="n">
        <v>51</v>
      </c>
      <c r="D570" s="125" t="n"/>
    </row>
    <row r="571">
      <c r="A571" s="126" t="n">
        <v>45702</v>
      </c>
      <c r="B571" s="125" t="inlineStr">
        <is>
          <t>Cappuccino</t>
        </is>
      </c>
      <c r="C571" s="127" t="n">
        <v>29</v>
      </c>
      <c r="D571" s="125" t="n"/>
    </row>
    <row r="572">
      <c r="A572" s="126" t="n">
        <v>45702</v>
      </c>
      <c r="B572" s="125" t="inlineStr">
        <is>
          <t>Homemade Lemonade</t>
        </is>
      </c>
      <c r="C572" s="127" t="n">
        <v>16</v>
      </c>
      <c r="D572" s="125" t="n"/>
    </row>
    <row r="573">
      <c r="A573" s="126" t="n">
        <v>45703</v>
      </c>
      <c r="B573" s="125" t="inlineStr">
        <is>
          <t>Bruschetta</t>
        </is>
      </c>
      <c r="C573" s="127" t="n">
        <v>14</v>
      </c>
      <c r="D573" s="125" t="n"/>
    </row>
    <row r="574">
      <c r="A574" s="126" t="n">
        <v>45703</v>
      </c>
      <c r="B574" s="125" t="inlineStr">
        <is>
          <t>Caesar Salad</t>
        </is>
      </c>
      <c r="C574" s="127" t="n">
        <v>13</v>
      </c>
      <c r="D574" s="125" t="n"/>
    </row>
    <row r="575">
      <c r="A575" s="126" t="n">
        <v>45703</v>
      </c>
      <c r="B575" s="125" t="inlineStr">
        <is>
          <t>Tomato Soup</t>
        </is>
      </c>
      <c r="C575" s="127" t="n">
        <v>8</v>
      </c>
      <c r="D575" s="125" t="n"/>
    </row>
    <row r="576">
      <c r="A576" s="126" t="n">
        <v>45703</v>
      </c>
      <c r="B576" s="125" t="inlineStr">
        <is>
          <t>Spaghetti Carbonara</t>
        </is>
      </c>
      <c r="C576" s="127" t="n">
        <v>39</v>
      </c>
      <c r="D576" s="125" t="n"/>
    </row>
    <row r="577">
      <c r="A577" s="126" t="n">
        <v>45703</v>
      </c>
      <c r="B577" s="125" t="inlineStr">
        <is>
          <t>Pizza Margherita</t>
        </is>
      </c>
      <c r="C577" s="127" t="n">
        <v>45</v>
      </c>
      <c r="D577" s="125" t="n"/>
    </row>
    <row r="578">
      <c r="A578" s="126" t="n">
        <v>45703</v>
      </c>
      <c r="B578" s="125" t="inlineStr">
        <is>
          <t>Wiener Schnitzel</t>
        </is>
      </c>
      <c r="C578" s="127" t="n">
        <v>16</v>
      </c>
      <c r="D578" s="125" t="n"/>
    </row>
    <row r="579">
      <c r="A579" s="126" t="n">
        <v>45703</v>
      </c>
      <c r="B579" s="125" t="inlineStr">
        <is>
          <t>Salmon Fillet</t>
        </is>
      </c>
      <c r="C579" s="127" t="n">
        <v>5</v>
      </c>
      <c r="D579" s="125" t="n"/>
    </row>
    <row r="580">
      <c r="A580" s="126" t="n">
        <v>45703</v>
      </c>
      <c r="B580" s="125" t="inlineStr">
        <is>
          <t>Mushroom Risotto</t>
        </is>
      </c>
      <c r="C580" s="127" t="n">
        <v>4</v>
      </c>
      <c r="D580" s="125" t="n"/>
    </row>
    <row r="581">
      <c r="A581" s="126" t="n">
        <v>45703</v>
      </c>
      <c r="B581" s="125" t="inlineStr">
        <is>
          <t>Cheeseburger</t>
        </is>
      </c>
      <c r="C581" s="127" t="n">
        <v>31</v>
      </c>
      <c r="D581" s="125" t="n"/>
    </row>
    <row r="582">
      <c r="A582" s="126" t="n">
        <v>45703</v>
      </c>
      <c r="B582" s="125" t="inlineStr">
        <is>
          <t>Tiramisu</t>
        </is>
      </c>
      <c r="C582" s="127" t="n">
        <v>17</v>
      </c>
      <c r="D582" s="125" t="n"/>
    </row>
    <row r="583">
      <c r="A583" s="126" t="n">
        <v>45703</v>
      </c>
      <c r="B583" s="125" t="inlineStr">
        <is>
          <t>Chocolate Fondant</t>
        </is>
      </c>
      <c r="C583" s="127" t="n">
        <v>7</v>
      </c>
      <c r="D583" s="125" t="n"/>
    </row>
    <row r="584">
      <c r="A584" s="126" t="n">
        <v>45703</v>
      </c>
      <c r="B584" s="125" t="inlineStr">
        <is>
          <t>Lemon Sorbet</t>
        </is>
      </c>
      <c r="C584" s="127" t="n">
        <v>2</v>
      </c>
      <c r="D584" s="125" t="n"/>
    </row>
    <row r="585">
      <c r="A585" s="126" t="n">
        <v>45703</v>
      </c>
      <c r="B585" s="125" t="inlineStr">
        <is>
          <t>Espresso</t>
        </is>
      </c>
      <c r="C585" s="127" t="n">
        <v>40</v>
      </c>
      <c r="D585" s="125" t="n"/>
    </row>
    <row r="586">
      <c r="A586" s="126" t="n">
        <v>45703</v>
      </c>
      <c r="B586" s="125" t="inlineStr">
        <is>
          <t>Cappuccino</t>
        </is>
      </c>
      <c r="C586" s="127" t="n">
        <v>26</v>
      </c>
      <c r="D586" s="125" t="n"/>
    </row>
    <row r="587">
      <c r="A587" s="126" t="n">
        <v>45703</v>
      </c>
      <c r="B587" s="125" t="inlineStr">
        <is>
          <t>Homemade Lemonade</t>
        </is>
      </c>
      <c r="C587" s="127" t="n">
        <v>16</v>
      </c>
      <c r="D587" s="125" t="n"/>
    </row>
    <row r="588">
      <c r="A588" s="126" t="n">
        <v>45704</v>
      </c>
      <c r="B588" s="125" t="inlineStr">
        <is>
          <t>Bruschetta</t>
        </is>
      </c>
      <c r="C588" s="127" t="n">
        <v>9</v>
      </c>
      <c r="D588" s="125" t="n"/>
    </row>
    <row r="589">
      <c r="A589" s="126" t="n">
        <v>45704</v>
      </c>
      <c r="B589" s="125" t="inlineStr">
        <is>
          <t>Caesar Salad</t>
        </is>
      </c>
      <c r="C589" s="127" t="n">
        <v>11</v>
      </c>
      <c r="D589" s="125" t="n"/>
    </row>
    <row r="590">
      <c r="A590" s="126" t="n">
        <v>45704</v>
      </c>
      <c r="B590" s="125" t="inlineStr">
        <is>
          <t>Tomato Soup</t>
        </is>
      </c>
      <c r="C590" s="127" t="n">
        <v>10</v>
      </c>
      <c r="D590" s="125" t="n"/>
    </row>
    <row r="591">
      <c r="A591" s="126" t="n">
        <v>45704</v>
      </c>
      <c r="B591" s="125" t="inlineStr">
        <is>
          <t>Spaghetti Carbonara</t>
        </is>
      </c>
      <c r="C591" s="127" t="n">
        <v>26</v>
      </c>
      <c r="D591" s="125" t="n"/>
    </row>
    <row r="592">
      <c r="A592" s="126" t="n">
        <v>45704</v>
      </c>
      <c r="B592" s="125" t="inlineStr">
        <is>
          <t>Pizza Margherita</t>
        </is>
      </c>
      <c r="C592" s="127" t="n">
        <v>28</v>
      </c>
      <c r="D592" s="125" t="n"/>
    </row>
    <row r="593">
      <c r="A593" s="126" t="n">
        <v>45704</v>
      </c>
      <c r="B593" s="125" t="inlineStr">
        <is>
          <t>Wiener Schnitzel</t>
        </is>
      </c>
      <c r="C593" s="127" t="n">
        <v>14</v>
      </c>
      <c r="D593" s="125" t="n"/>
    </row>
    <row r="594">
      <c r="A594" s="126" t="n">
        <v>45704</v>
      </c>
      <c r="B594" s="125" t="inlineStr">
        <is>
          <t>Salmon Fillet</t>
        </is>
      </c>
      <c r="C594" s="127" t="n">
        <v>6</v>
      </c>
      <c r="D594" s="125" t="n"/>
    </row>
    <row r="595">
      <c r="A595" s="126" t="n">
        <v>45704</v>
      </c>
      <c r="B595" s="125" t="inlineStr">
        <is>
          <t>Mushroom Risotto</t>
        </is>
      </c>
      <c r="C595" s="127" t="n">
        <v>4</v>
      </c>
      <c r="D595" s="125" t="n"/>
    </row>
    <row r="596">
      <c r="A596" s="126" t="n">
        <v>45704</v>
      </c>
      <c r="B596" s="125" t="inlineStr">
        <is>
          <t>Cheeseburger</t>
        </is>
      </c>
      <c r="C596" s="127" t="n">
        <v>26</v>
      </c>
      <c r="D596" s="125" t="n"/>
    </row>
    <row r="597">
      <c r="A597" s="126" t="n">
        <v>45704</v>
      </c>
      <c r="B597" s="125" t="inlineStr">
        <is>
          <t>Tiramisu</t>
        </is>
      </c>
      <c r="C597" s="127" t="n">
        <v>17</v>
      </c>
      <c r="D597" s="125" t="n"/>
    </row>
    <row r="598">
      <c r="A598" s="126" t="n">
        <v>45704</v>
      </c>
      <c r="B598" s="125" t="inlineStr">
        <is>
          <t>Chocolate Fondant</t>
        </is>
      </c>
      <c r="C598" s="127" t="n">
        <v>6</v>
      </c>
      <c r="D598" s="125" t="n"/>
    </row>
    <row r="599">
      <c r="A599" s="126" t="n">
        <v>45704</v>
      </c>
      <c r="B599" s="125" t="inlineStr">
        <is>
          <t>Lemon Sorbet</t>
        </is>
      </c>
      <c r="C599" s="127" t="n">
        <v>1</v>
      </c>
      <c r="D599" s="125" t="n"/>
    </row>
    <row r="600">
      <c r="A600" s="126" t="n">
        <v>45704</v>
      </c>
      <c r="B600" s="125" t="inlineStr">
        <is>
          <t>Espresso</t>
        </is>
      </c>
      <c r="C600" s="127" t="n">
        <v>29</v>
      </c>
      <c r="D600" s="125" t="n"/>
    </row>
    <row r="601">
      <c r="A601" s="126" t="n">
        <v>45704</v>
      </c>
      <c r="B601" s="125" t="inlineStr">
        <is>
          <t>Cappuccino</t>
        </is>
      </c>
      <c r="C601" s="127" t="n">
        <v>22</v>
      </c>
      <c r="D601" s="125" t="n"/>
    </row>
    <row r="602">
      <c r="A602" s="126" t="n">
        <v>45704</v>
      </c>
      <c r="B602" s="125" t="inlineStr">
        <is>
          <t>Homemade Lemonade</t>
        </is>
      </c>
      <c r="C602" s="127" t="n">
        <v>12</v>
      </c>
      <c r="D602" s="125" t="n"/>
    </row>
    <row r="603">
      <c r="A603" s="126" t="n">
        <v>45706</v>
      </c>
      <c r="B603" s="125" t="inlineStr">
        <is>
          <t>Bruschetta</t>
        </is>
      </c>
      <c r="C603" s="127" t="n">
        <v>8</v>
      </c>
      <c r="D603" s="125" t="n"/>
    </row>
    <row r="604">
      <c r="A604" s="126" t="n">
        <v>45706</v>
      </c>
      <c r="B604" s="125" t="inlineStr">
        <is>
          <t>Caesar Salad</t>
        </is>
      </c>
      <c r="C604" s="127" t="n">
        <v>7</v>
      </c>
      <c r="D604" s="125" t="n"/>
    </row>
    <row r="605">
      <c r="A605" s="126" t="n">
        <v>45706</v>
      </c>
      <c r="B605" s="125" t="inlineStr">
        <is>
          <t>Tomato Soup</t>
        </is>
      </c>
      <c r="C605" s="127" t="n">
        <v>7</v>
      </c>
      <c r="D605" s="125" t="n"/>
    </row>
    <row r="606">
      <c r="A606" s="126" t="n">
        <v>45706</v>
      </c>
      <c r="B606" s="125" t="inlineStr">
        <is>
          <t>Spaghetti Carbonara</t>
        </is>
      </c>
      <c r="C606" s="127" t="n">
        <v>20</v>
      </c>
      <c r="D606" s="125" t="n"/>
    </row>
    <row r="607">
      <c r="A607" s="126" t="n">
        <v>45706</v>
      </c>
      <c r="B607" s="125" t="inlineStr">
        <is>
          <t>Pizza Margherita</t>
        </is>
      </c>
      <c r="C607" s="127" t="n">
        <v>16</v>
      </c>
      <c r="D607" s="125" t="n"/>
    </row>
    <row r="608">
      <c r="A608" s="126" t="n">
        <v>45706</v>
      </c>
      <c r="B608" s="125" t="inlineStr">
        <is>
          <t>Wiener Schnitzel</t>
        </is>
      </c>
      <c r="C608" s="127" t="n">
        <v>11</v>
      </c>
      <c r="D608" s="125" t="n"/>
    </row>
    <row r="609">
      <c r="A609" s="126" t="n">
        <v>45706</v>
      </c>
      <c r="B609" s="125" t="inlineStr">
        <is>
          <t>Salmon Fillet</t>
        </is>
      </c>
      <c r="C609" s="127" t="n">
        <v>6</v>
      </c>
      <c r="D609" s="125" t="n"/>
    </row>
    <row r="610">
      <c r="A610" s="126" t="n">
        <v>45706</v>
      </c>
      <c r="B610" s="125" t="inlineStr">
        <is>
          <t>Mushroom Risotto</t>
        </is>
      </c>
      <c r="C610" s="127" t="n">
        <v>1</v>
      </c>
      <c r="D610" s="125" t="n"/>
    </row>
    <row r="611">
      <c r="A611" s="126" t="n">
        <v>45706</v>
      </c>
      <c r="B611" s="125" t="inlineStr">
        <is>
          <t>Cheeseburger</t>
        </is>
      </c>
      <c r="C611" s="127" t="n">
        <v>12</v>
      </c>
      <c r="D611" s="125" t="n"/>
    </row>
    <row r="612">
      <c r="A612" s="126" t="n">
        <v>45706</v>
      </c>
      <c r="B612" s="125" t="inlineStr">
        <is>
          <t>Tiramisu</t>
        </is>
      </c>
      <c r="C612" s="127" t="n">
        <v>10</v>
      </c>
      <c r="D612" s="125" t="n"/>
    </row>
    <row r="613">
      <c r="A613" s="126" t="n">
        <v>45706</v>
      </c>
      <c r="B613" s="125" t="inlineStr">
        <is>
          <t>Chocolate Fondant</t>
        </is>
      </c>
      <c r="C613" s="127" t="n">
        <v>4</v>
      </c>
      <c r="D613" s="125" t="n"/>
    </row>
    <row r="614">
      <c r="A614" s="126" t="n">
        <v>45706</v>
      </c>
      <c r="B614" s="125" t="inlineStr">
        <is>
          <t>Lemon Sorbet</t>
        </is>
      </c>
      <c r="C614" s="127" t="n">
        <v>2</v>
      </c>
      <c r="D614" s="125" t="n"/>
    </row>
    <row r="615">
      <c r="A615" s="126" t="n">
        <v>45706</v>
      </c>
      <c r="B615" s="125" t="inlineStr">
        <is>
          <t>Espresso</t>
        </is>
      </c>
      <c r="C615" s="127" t="n">
        <v>20</v>
      </c>
      <c r="D615" s="125" t="n"/>
    </row>
    <row r="616">
      <c r="A616" s="126" t="n">
        <v>45706</v>
      </c>
      <c r="B616" s="125" t="inlineStr">
        <is>
          <t>Cappuccino</t>
        </is>
      </c>
      <c r="C616" s="127" t="n">
        <v>18</v>
      </c>
      <c r="D616" s="125" t="n"/>
    </row>
    <row r="617">
      <c r="A617" s="126" t="n">
        <v>45706</v>
      </c>
      <c r="B617" s="125" t="inlineStr">
        <is>
          <t>Homemade Lemonade</t>
        </is>
      </c>
      <c r="C617" s="127" t="n">
        <v>8</v>
      </c>
      <c r="D617" s="125" t="n"/>
    </row>
    <row r="618">
      <c r="A618" s="126" t="n">
        <v>45707</v>
      </c>
      <c r="B618" s="125" t="inlineStr">
        <is>
          <t>Bruschetta</t>
        </is>
      </c>
      <c r="C618" s="127" t="n">
        <v>11</v>
      </c>
      <c r="D618" s="125" t="n"/>
    </row>
    <row r="619">
      <c r="A619" s="126" t="n">
        <v>45707</v>
      </c>
      <c r="B619" s="125" t="inlineStr">
        <is>
          <t>Caesar Salad</t>
        </is>
      </c>
      <c r="C619" s="127" t="n">
        <v>5</v>
      </c>
      <c r="D619" s="125" t="n"/>
    </row>
    <row r="620">
      <c r="A620" s="126" t="n">
        <v>45707</v>
      </c>
      <c r="B620" s="125" t="inlineStr">
        <is>
          <t>Tomato Soup</t>
        </is>
      </c>
      <c r="C620" s="127" t="n">
        <v>6</v>
      </c>
      <c r="D620" s="125" t="n"/>
    </row>
    <row r="621">
      <c r="A621" s="126" t="n">
        <v>45707</v>
      </c>
      <c r="B621" s="125" t="inlineStr">
        <is>
          <t>Spaghetti Carbonara</t>
        </is>
      </c>
      <c r="C621" s="127" t="n">
        <v>17</v>
      </c>
      <c r="D621" s="125" t="n"/>
    </row>
    <row r="622">
      <c r="A622" s="126" t="n">
        <v>45707</v>
      </c>
      <c r="B622" s="125" t="inlineStr">
        <is>
          <t>Pizza Margherita</t>
        </is>
      </c>
      <c r="C622" s="127" t="n">
        <v>18</v>
      </c>
      <c r="D622" s="125" t="n"/>
    </row>
    <row r="623">
      <c r="A623" s="126" t="n">
        <v>45707</v>
      </c>
      <c r="B623" s="125" t="inlineStr">
        <is>
          <t>Wiener Schnitzel</t>
        </is>
      </c>
      <c r="C623" s="127" t="n">
        <v>10</v>
      </c>
      <c r="D623" s="125" t="n"/>
    </row>
    <row r="624">
      <c r="A624" s="126" t="n">
        <v>45707</v>
      </c>
      <c r="B624" s="125" t="inlineStr">
        <is>
          <t>Salmon Fillet</t>
        </is>
      </c>
      <c r="C624" s="127" t="n">
        <v>5</v>
      </c>
      <c r="D624" s="125" t="n"/>
    </row>
    <row r="625">
      <c r="A625" s="126" t="n">
        <v>45707</v>
      </c>
      <c r="B625" s="125" t="inlineStr">
        <is>
          <t>Mushroom Risotto</t>
        </is>
      </c>
      <c r="C625" s="127" t="n">
        <v>3</v>
      </c>
      <c r="D625" s="125" t="n"/>
    </row>
    <row r="626">
      <c r="A626" s="126" t="n">
        <v>45707</v>
      </c>
      <c r="B626" s="125" t="inlineStr">
        <is>
          <t>Cheeseburger</t>
        </is>
      </c>
      <c r="C626" s="127" t="n">
        <v>17</v>
      </c>
      <c r="D626" s="125" t="n"/>
    </row>
    <row r="627">
      <c r="A627" s="126" t="n">
        <v>45707</v>
      </c>
      <c r="B627" s="125" t="inlineStr">
        <is>
          <t>Tiramisu</t>
        </is>
      </c>
      <c r="C627" s="127" t="n">
        <v>12</v>
      </c>
      <c r="D627" s="125" t="n"/>
    </row>
    <row r="628">
      <c r="A628" s="126" t="n">
        <v>45707</v>
      </c>
      <c r="B628" s="125" t="inlineStr">
        <is>
          <t>Chocolate Fondant</t>
        </is>
      </c>
      <c r="C628" s="127" t="n">
        <v>5</v>
      </c>
      <c r="D628" s="125" t="n"/>
    </row>
    <row r="629">
      <c r="A629" s="126" t="n">
        <v>45707</v>
      </c>
      <c r="B629" s="125" t="inlineStr">
        <is>
          <t>Lemon Sorbet</t>
        </is>
      </c>
      <c r="C629" s="127" t="n">
        <v>2</v>
      </c>
      <c r="D629" s="125" t="n"/>
    </row>
    <row r="630">
      <c r="A630" s="126" t="n">
        <v>45707</v>
      </c>
      <c r="B630" s="125" t="inlineStr">
        <is>
          <t>Espresso</t>
        </is>
      </c>
      <c r="C630" s="127" t="n">
        <v>24</v>
      </c>
      <c r="D630" s="125" t="n"/>
    </row>
    <row r="631">
      <c r="A631" s="126" t="n">
        <v>45707</v>
      </c>
      <c r="B631" s="125" t="inlineStr">
        <is>
          <t>Cappuccino</t>
        </is>
      </c>
      <c r="C631" s="127" t="n">
        <v>14</v>
      </c>
      <c r="D631" s="125" t="n"/>
    </row>
    <row r="632">
      <c r="A632" s="126" t="n">
        <v>45707</v>
      </c>
      <c r="B632" s="125" t="inlineStr">
        <is>
          <t>Homemade Lemonade</t>
        </is>
      </c>
      <c r="C632" s="127" t="n">
        <v>9</v>
      </c>
      <c r="D632" s="125" t="n"/>
    </row>
    <row r="633">
      <c r="A633" s="126" t="n">
        <v>45708</v>
      </c>
      <c r="B633" s="125" t="inlineStr">
        <is>
          <t>Bruschetta</t>
        </is>
      </c>
      <c r="C633" s="127" t="n">
        <v>11</v>
      </c>
      <c r="D633" s="125" t="n"/>
    </row>
    <row r="634">
      <c r="A634" s="126" t="n">
        <v>45708</v>
      </c>
      <c r="B634" s="125" t="inlineStr">
        <is>
          <t>Caesar Salad</t>
        </is>
      </c>
      <c r="C634" s="127" t="n">
        <v>8</v>
      </c>
      <c r="D634" s="125" t="n"/>
    </row>
    <row r="635">
      <c r="A635" s="126" t="n">
        <v>45708</v>
      </c>
      <c r="B635" s="125" t="inlineStr">
        <is>
          <t>Tomato Soup</t>
        </is>
      </c>
      <c r="C635" s="127" t="n">
        <v>8</v>
      </c>
      <c r="D635" s="125" t="n"/>
    </row>
    <row r="636">
      <c r="A636" s="126" t="n">
        <v>45708</v>
      </c>
      <c r="B636" s="125" t="inlineStr">
        <is>
          <t>Spaghetti Carbonara</t>
        </is>
      </c>
      <c r="C636" s="127" t="n">
        <v>22</v>
      </c>
      <c r="D636" s="125" t="n"/>
    </row>
    <row r="637">
      <c r="A637" s="126" t="n">
        <v>45708</v>
      </c>
      <c r="B637" s="125" t="inlineStr">
        <is>
          <t>Pizza Margherita</t>
        </is>
      </c>
      <c r="C637" s="127" t="n">
        <v>21</v>
      </c>
      <c r="D637" s="125" t="n"/>
    </row>
    <row r="638">
      <c r="A638" s="126" t="n">
        <v>45708</v>
      </c>
      <c r="B638" s="125" t="inlineStr">
        <is>
          <t>Wiener Schnitzel</t>
        </is>
      </c>
      <c r="C638" s="127" t="n">
        <v>15</v>
      </c>
      <c r="D638" s="125" t="n"/>
    </row>
    <row r="639">
      <c r="A639" s="126" t="n">
        <v>45708</v>
      </c>
      <c r="B639" s="125" t="inlineStr">
        <is>
          <t>Salmon Fillet</t>
        </is>
      </c>
      <c r="C639" s="127" t="n">
        <v>7</v>
      </c>
      <c r="D639" s="125" t="n"/>
    </row>
    <row r="640">
      <c r="A640" s="126" t="n">
        <v>45708</v>
      </c>
      <c r="B640" s="125" t="inlineStr">
        <is>
          <t>Mushroom Risotto</t>
        </is>
      </c>
      <c r="C640" s="127" t="n">
        <v>4</v>
      </c>
      <c r="D640" s="125" t="n"/>
    </row>
    <row r="641">
      <c r="A641" s="126" t="n">
        <v>45708</v>
      </c>
      <c r="B641" s="125" t="inlineStr">
        <is>
          <t>Cheeseburger</t>
        </is>
      </c>
      <c r="C641" s="127" t="n">
        <v>18</v>
      </c>
      <c r="D641" s="125" t="n"/>
    </row>
    <row r="642">
      <c r="A642" s="126" t="n">
        <v>45708</v>
      </c>
      <c r="B642" s="125" t="inlineStr">
        <is>
          <t>Tiramisu</t>
        </is>
      </c>
      <c r="C642" s="127" t="n">
        <v>12</v>
      </c>
      <c r="D642" s="125" t="n"/>
    </row>
    <row r="643">
      <c r="A643" s="126" t="n">
        <v>45708</v>
      </c>
      <c r="B643" s="125" t="inlineStr">
        <is>
          <t>Chocolate Fondant</t>
        </is>
      </c>
      <c r="C643" s="127" t="n">
        <v>6</v>
      </c>
      <c r="D643" s="125" t="n"/>
    </row>
    <row r="644">
      <c r="A644" s="126" t="n">
        <v>45708</v>
      </c>
      <c r="B644" s="125" t="inlineStr">
        <is>
          <t>Lemon Sorbet</t>
        </is>
      </c>
      <c r="C644" s="127" t="n">
        <v>2</v>
      </c>
      <c r="D644" s="125" t="n"/>
    </row>
    <row r="645">
      <c r="A645" s="126" t="n">
        <v>45708</v>
      </c>
      <c r="B645" s="125" t="inlineStr">
        <is>
          <t>Espresso</t>
        </is>
      </c>
      <c r="C645" s="127" t="n">
        <v>32</v>
      </c>
      <c r="D645" s="125" t="n"/>
    </row>
    <row r="646">
      <c r="A646" s="126" t="n">
        <v>45708</v>
      </c>
      <c r="B646" s="125" t="inlineStr">
        <is>
          <t>Cappuccino</t>
        </is>
      </c>
      <c r="C646" s="127" t="n">
        <v>19</v>
      </c>
      <c r="D646" s="125" t="n"/>
    </row>
    <row r="647">
      <c r="A647" s="126" t="n">
        <v>45708</v>
      </c>
      <c r="B647" s="125" t="inlineStr">
        <is>
          <t>Homemade Lemonade</t>
        </is>
      </c>
      <c r="C647" s="127" t="n">
        <v>11</v>
      </c>
      <c r="D647" s="125" t="n"/>
    </row>
    <row r="648">
      <c r="A648" s="126" t="n">
        <v>45709</v>
      </c>
      <c r="B648" s="125" t="inlineStr">
        <is>
          <t>Bruschetta</t>
        </is>
      </c>
      <c r="C648" s="127" t="n">
        <v>14</v>
      </c>
      <c r="D648" s="125" t="n"/>
    </row>
    <row r="649">
      <c r="A649" s="126" t="n">
        <v>45709</v>
      </c>
      <c r="B649" s="125" t="inlineStr">
        <is>
          <t>Caesar Salad</t>
        </is>
      </c>
      <c r="C649" s="127" t="n">
        <v>8</v>
      </c>
      <c r="D649" s="125" t="n"/>
    </row>
    <row r="650">
      <c r="A650" s="126" t="n">
        <v>45709</v>
      </c>
      <c r="B650" s="125" t="inlineStr">
        <is>
          <t>Tomato Soup</t>
        </is>
      </c>
      <c r="C650" s="127" t="n">
        <v>13</v>
      </c>
      <c r="D650" s="125" t="n"/>
    </row>
    <row r="651">
      <c r="A651" s="126" t="n">
        <v>45709</v>
      </c>
      <c r="B651" s="125" t="inlineStr">
        <is>
          <t>Spaghetti Carbonara</t>
        </is>
      </c>
      <c r="C651" s="127" t="n">
        <v>30</v>
      </c>
      <c r="D651" s="125" t="n"/>
    </row>
    <row r="652">
      <c r="A652" s="126" t="n">
        <v>45709</v>
      </c>
      <c r="B652" s="125" t="inlineStr">
        <is>
          <t>Pizza Margherita</t>
        </is>
      </c>
      <c r="C652" s="127" t="n">
        <v>22</v>
      </c>
      <c r="D652" s="125" t="n"/>
    </row>
    <row r="653">
      <c r="A653" s="126" t="n">
        <v>45709</v>
      </c>
      <c r="B653" s="125" t="inlineStr">
        <is>
          <t>Wiener Schnitzel</t>
        </is>
      </c>
      <c r="C653" s="127" t="n">
        <v>21</v>
      </c>
      <c r="D653" s="125" t="n"/>
    </row>
    <row r="654">
      <c r="A654" s="126" t="n">
        <v>45709</v>
      </c>
      <c r="B654" s="125" t="inlineStr">
        <is>
          <t>Salmon Fillet</t>
        </is>
      </c>
      <c r="C654" s="127" t="n">
        <v>6</v>
      </c>
      <c r="D654" s="125" t="n"/>
    </row>
    <row r="655">
      <c r="A655" s="126" t="n">
        <v>45709</v>
      </c>
      <c r="B655" s="125" t="inlineStr">
        <is>
          <t>Mushroom Risotto</t>
        </is>
      </c>
      <c r="C655" s="127" t="n">
        <v>6</v>
      </c>
      <c r="D655" s="125" t="n"/>
    </row>
    <row r="656">
      <c r="A656" s="126" t="n">
        <v>45709</v>
      </c>
      <c r="B656" s="125" t="inlineStr">
        <is>
          <t>Cheeseburger</t>
        </is>
      </c>
      <c r="C656" s="127" t="n">
        <v>24</v>
      </c>
      <c r="D656" s="125" t="n"/>
    </row>
    <row r="657">
      <c r="A657" s="126" t="n">
        <v>45709</v>
      </c>
      <c r="B657" s="125" t="inlineStr">
        <is>
          <t>Tiramisu</t>
        </is>
      </c>
      <c r="C657" s="127" t="n">
        <v>12</v>
      </c>
      <c r="D657" s="125" t="n"/>
    </row>
    <row r="658">
      <c r="A658" s="126" t="n">
        <v>45709</v>
      </c>
      <c r="B658" s="125" t="inlineStr">
        <is>
          <t>Chocolate Fondant</t>
        </is>
      </c>
      <c r="C658" s="127" t="n">
        <v>6</v>
      </c>
      <c r="D658" s="125" t="n"/>
    </row>
    <row r="659">
      <c r="A659" s="126" t="n">
        <v>45709</v>
      </c>
      <c r="B659" s="125" t="inlineStr">
        <is>
          <t>Lemon Sorbet</t>
        </is>
      </c>
      <c r="C659" s="127" t="n">
        <v>4</v>
      </c>
      <c r="D659" s="125" t="n"/>
    </row>
    <row r="660">
      <c r="A660" s="126" t="n">
        <v>45709</v>
      </c>
      <c r="B660" s="125" t="inlineStr">
        <is>
          <t>Espresso</t>
        </is>
      </c>
      <c r="C660" s="127" t="n">
        <v>33</v>
      </c>
      <c r="D660" s="125" t="n"/>
    </row>
    <row r="661">
      <c r="A661" s="126" t="n">
        <v>45709</v>
      </c>
      <c r="B661" s="125" t="inlineStr">
        <is>
          <t>Cappuccino</t>
        </is>
      </c>
      <c r="C661" s="127" t="n">
        <v>24</v>
      </c>
      <c r="D661" s="125" t="n"/>
    </row>
    <row r="662">
      <c r="A662" s="126" t="n">
        <v>45709</v>
      </c>
      <c r="B662" s="125" t="inlineStr">
        <is>
          <t>Homemade Lemonade</t>
        </is>
      </c>
      <c r="C662" s="127" t="n">
        <v>11</v>
      </c>
      <c r="D662" s="125" t="n"/>
    </row>
    <row r="663">
      <c r="A663" s="126" t="n">
        <v>45710</v>
      </c>
      <c r="B663" s="125" t="inlineStr">
        <is>
          <t>Bruschetta</t>
        </is>
      </c>
      <c r="C663" s="127" t="n">
        <v>12</v>
      </c>
      <c r="D663" s="125" t="n"/>
    </row>
    <row r="664">
      <c r="A664" s="126" t="n">
        <v>45710</v>
      </c>
      <c r="B664" s="125" t="inlineStr">
        <is>
          <t>Caesar Salad</t>
        </is>
      </c>
      <c r="C664" s="127" t="n">
        <v>14</v>
      </c>
      <c r="D664" s="125" t="n"/>
    </row>
    <row r="665">
      <c r="A665" s="126" t="n">
        <v>45710</v>
      </c>
      <c r="B665" s="125" t="inlineStr">
        <is>
          <t>Tomato Soup</t>
        </is>
      </c>
      <c r="C665" s="127" t="n">
        <v>15</v>
      </c>
      <c r="D665" s="125" t="n"/>
    </row>
    <row r="666">
      <c r="A666" s="126" t="n">
        <v>45710</v>
      </c>
      <c r="B666" s="125" t="inlineStr">
        <is>
          <t>Spaghetti Carbonara</t>
        </is>
      </c>
      <c r="C666" s="127" t="n">
        <v>31</v>
      </c>
      <c r="D666" s="125" t="n"/>
    </row>
    <row r="667">
      <c r="A667" s="126" t="n">
        <v>45710</v>
      </c>
      <c r="B667" s="125" t="inlineStr">
        <is>
          <t>Pizza Margherita</t>
        </is>
      </c>
      <c r="C667" s="127" t="n">
        <v>38</v>
      </c>
      <c r="D667" s="125" t="n"/>
    </row>
    <row r="668">
      <c r="A668" s="126" t="n">
        <v>45710</v>
      </c>
      <c r="B668" s="125" t="inlineStr">
        <is>
          <t>Wiener Schnitzel</t>
        </is>
      </c>
      <c r="C668" s="127" t="n">
        <v>29</v>
      </c>
      <c r="D668" s="125" t="n"/>
    </row>
    <row r="669">
      <c r="A669" s="126" t="n">
        <v>45710</v>
      </c>
      <c r="B669" s="125" t="inlineStr">
        <is>
          <t>Salmon Fillet</t>
        </is>
      </c>
      <c r="C669" s="127" t="n">
        <v>7</v>
      </c>
      <c r="D669" s="125" t="n"/>
    </row>
    <row r="670">
      <c r="A670" s="126" t="n">
        <v>45710</v>
      </c>
      <c r="B670" s="125" t="inlineStr">
        <is>
          <t>Mushroom Risotto</t>
        </is>
      </c>
      <c r="C670" s="127" t="n">
        <v>5</v>
      </c>
      <c r="D670" s="125" t="n"/>
    </row>
    <row r="671">
      <c r="A671" s="126" t="n">
        <v>45710</v>
      </c>
      <c r="B671" s="125" t="inlineStr">
        <is>
          <t>Cheeseburger</t>
        </is>
      </c>
      <c r="C671" s="127" t="n">
        <v>28</v>
      </c>
      <c r="D671" s="125" t="n"/>
    </row>
    <row r="672">
      <c r="A672" s="126" t="n">
        <v>45710</v>
      </c>
      <c r="B672" s="125" t="inlineStr">
        <is>
          <t>Tiramisu</t>
        </is>
      </c>
      <c r="C672" s="127" t="n">
        <v>20</v>
      </c>
      <c r="D672" s="125" t="n"/>
    </row>
    <row r="673">
      <c r="A673" s="126" t="n">
        <v>45710</v>
      </c>
      <c r="B673" s="125" t="inlineStr">
        <is>
          <t>Chocolate Fondant</t>
        </is>
      </c>
      <c r="C673" s="127" t="n">
        <v>6</v>
      </c>
      <c r="D673" s="125" t="n"/>
    </row>
    <row r="674">
      <c r="A674" s="126" t="n">
        <v>45710</v>
      </c>
      <c r="B674" s="125" t="inlineStr">
        <is>
          <t>Lemon Sorbet</t>
        </is>
      </c>
      <c r="C674" s="127" t="n">
        <v>1</v>
      </c>
      <c r="D674" s="125" t="n"/>
    </row>
    <row r="675">
      <c r="A675" s="126" t="n">
        <v>45710</v>
      </c>
      <c r="B675" s="125" t="inlineStr">
        <is>
          <t>Espresso</t>
        </is>
      </c>
      <c r="C675" s="127" t="n">
        <v>44</v>
      </c>
      <c r="D675" s="125" t="n"/>
    </row>
    <row r="676">
      <c r="A676" s="126" t="n">
        <v>45710</v>
      </c>
      <c r="B676" s="125" t="inlineStr">
        <is>
          <t>Cappuccino</t>
        </is>
      </c>
      <c r="C676" s="127" t="n">
        <v>34</v>
      </c>
      <c r="D676" s="125" t="n"/>
    </row>
    <row r="677">
      <c r="A677" s="126" t="n">
        <v>45710</v>
      </c>
      <c r="B677" s="125" t="inlineStr">
        <is>
          <t>Homemade Lemonade</t>
        </is>
      </c>
      <c r="C677" s="127" t="n">
        <v>12</v>
      </c>
      <c r="D677" s="125" t="n"/>
    </row>
    <row r="678">
      <c r="A678" s="126" t="n">
        <v>45711</v>
      </c>
      <c r="B678" s="125" t="inlineStr">
        <is>
          <t>Bruschetta</t>
        </is>
      </c>
      <c r="C678" s="127" t="n">
        <v>12</v>
      </c>
      <c r="D678" s="125" t="n"/>
    </row>
    <row r="679">
      <c r="A679" s="126" t="n">
        <v>45711</v>
      </c>
      <c r="B679" s="125" t="inlineStr">
        <is>
          <t>Caesar Salad</t>
        </is>
      </c>
      <c r="C679" s="127" t="n">
        <v>10</v>
      </c>
      <c r="D679" s="125" t="n"/>
    </row>
    <row r="680">
      <c r="A680" s="126" t="n">
        <v>45711</v>
      </c>
      <c r="B680" s="125" t="inlineStr">
        <is>
          <t>Tomato Soup</t>
        </is>
      </c>
      <c r="C680" s="127" t="n">
        <v>10</v>
      </c>
      <c r="D680" s="125" t="n"/>
    </row>
    <row r="681">
      <c r="A681" s="126" t="n">
        <v>45711</v>
      </c>
      <c r="B681" s="125" t="inlineStr">
        <is>
          <t>Spaghetti Carbonara</t>
        </is>
      </c>
      <c r="C681" s="127" t="n">
        <v>23</v>
      </c>
      <c r="D681" s="125" t="n"/>
    </row>
    <row r="682">
      <c r="A682" s="126" t="n">
        <v>45711</v>
      </c>
      <c r="B682" s="125" t="inlineStr">
        <is>
          <t>Pizza Margherita</t>
        </is>
      </c>
      <c r="C682" s="127" t="n">
        <v>29</v>
      </c>
      <c r="D682" s="125" t="n"/>
    </row>
    <row r="683">
      <c r="A683" s="126" t="n">
        <v>45711</v>
      </c>
      <c r="B683" s="125" t="inlineStr">
        <is>
          <t>Wiener Schnitzel</t>
        </is>
      </c>
      <c r="C683" s="127" t="n">
        <v>16</v>
      </c>
      <c r="D683" s="125" t="n"/>
    </row>
    <row r="684">
      <c r="A684" s="126" t="n">
        <v>45711</v>
      </c>
      <c r="B684" s="125" t="inlineStr">
        <is>
          <t>Salmon Fillet</t>
        </is>
      </c>
      <c r="C684" s="127" t="n">
        <v>7</v>
      </c>
      <c r="D684" s="125" t="n"/>
    </row>
    <row r="685">
      <c r="A685" s="126" t="n">
        <v>45711</v>
      </c>
      <c r="B685" s="125" t="inlineStr">
        <is>
          <t>Mushroom Risotto</t>
        </is>
      </c>
      <c r="C685" s="127" t="n">
        <v>6</v>
      </c>
      <c r="D685" s="125" t="n"/>
    </row>
    <row r="686">
      <c r="A686" s="126" t="n">
        <v>45711</v>
      </c>
      <c r="B686" s="125" t="inlineStr">
        <is>
          <t>Cheeseburger</t>
        </is>
      </c>
      <c r="C686" s="127" t="n">
        <v>19</v>
      </c>
      <c r="D686" s="125" t="n"/>
    </row>
    <row r="687">
      <c r="A687" s="126" t="n">
        <v>45711</v>
      </c>
      <c r="B687" s="125" t="inlineStr">
        <is>
          <t>Tiramisu</t>
        </is>
      </c>
      <c r="C687" s="127" t="n">
        <v>17</v>
      </c>
      <c r="D687" s="125" t="n"/>
    </row>
    <row r="688">
      <c r="A688" s="126" t="n">
        <v>45711</v>
      </c>
      <c r="B688" s="125" t="inlineStr">
        <is>
          <t>Chocolate Fondant</t>
        </is>
      </c>
      <c r="C688" s="127" t="n">
        <v>5</v>
      </c>
      <c r="D688" s="125" t="n"/>
    </row>
    <row r="689">
      <c r="A689" s="126" t="n">
        <v>45711</v>
      </c>
      <c r="B689" s="125" t="inlineStr">
        <is>
          <t>Lemon Sorbet</t>
        </is>
      </c>
      <c r="C689" s="127" t="n">
        <v>2</v>
      </c>
      <c r="D689" s="125" t="n"/>
    </row>
    <row r="690">
      <c r="A690" s="126" t="n">
        <v>45711</v>
      </c>
      <c r="B690" s="125" t="inlineStr">
        <is>
          <t>Espresso</t>
        </is>
      </c>
      <c r="C690" s="127" t="n">
        <v>38</v>
      </c>
      <c r="D690" s="125" t="n"/>
    </row>
    <row r="691">
      <c r="A691" s="126" t="n">
        <v>45711</v>
      </c>
      <c r="B691" s="125" t="inlineStr">
        <is>
          <t>Cappuccino</t>
        </is>
      </c>
      <c r="C691" s="127" t="n">
        <v>34</v>
      </c>
      <c r="D691" s="125" t="n"/>
    </row>
    <row r="692">
      <c r="A692" s="126" t="n">
        <v>45711</v>
      </c>
      <c r="B692" s="125" t="inlineStr">
        <is>
          <t>Homemade Lemonade</t>
        </is>
      </c>
      <c r="C692" s="127" t="n">
        <v>12</v>
      </c>
      <c r="D692" s="125" t="n"/>
    </row>
    <row r="693">
      <c r="A693" s="126" t="n">
        <v>45713</v>
      </c>
      <c r="B693" s="125" t="inlineStr">
        <is>
          <t>Bruschetta</t>
        </is>
      </c>
      <c r="C693" s="127" t="n">
        <v>8</v>
      </c>
      <c r="D693" s="125" t="n"/>
    </row>
    <row r="694">
      <c r="A694" s="126" t="n">
        <v>45713</v>
      </c>
      <c r="B694" s="125" t="inlineStr">
        <is>
          <t>Caesar Salad</t>
        </is>
      </c>
      <c r="C694" s="127" t="n">
        <v>7</v>
      </c>
      <c r="D694" s="125" t="n"/>
    </row>
    <row r="695">
      <c r="A695" s="126" t="n">
        <v>45713</v>
      </c>
      <c r="B695" s="125" t="inlineStr">
        <is>
          <t>Tomato Soup</t>
        </is>
      </c>
      <c r="C695" s="127" t="n">
        <v>4</v>
      </c>
      <c r="D695" s="125" t="n"/>
    </row>
    <row r="696">
      <c r="A696" s="126" t="n">
        <v>45713</v>
      </c>
      <c r="B696" s="125" t="inlineStr">
        <is>
          <t>Spaghetti Carbonara</t>
        </is>
      </c>
      <c r="C696" s="127" t="n">
        <v>15</v>
      </c>
      <c r="D696" s="125" t="n"/>
    </row>
    <row r="697">
      <c r="A697" s="126" t="n">
        <v>45713</v>
      </c>
      <c r="B697" s="125" t="inlineStr">
        <is>
          <t>Pizza Margherita</t>
        </is>
      </c>
      <c r="C697" s="127" t="n">
        <v>16</v>
      </c>
      <c r="D697" s="125" t="n"/>
    </row>
    <row r="698">
      <c r="A698" s="126" t="n">
        <v>45713</v>
      </c>
      <c r="B698" s="125" t="inlineStr">
        <is>
          <t>Wiener Schnitzel</t>
        </is>
      </c>
      <c r="C698" s="127" t="n">
        <v>11</v>
      </c>
      <c r="D698" s="125" t="n"/>
    </row>
    <row r="699">
      <c r="A699" s="126" t="n">
        <v>45713</v>
      </c>
      <c r="B699" s="125" t="inlineStr">
        <is>
          <t>Salmon Fillet</t>
        </is>
      </c>
      <c r="C699" s="127" t="n">
        <v>3</v>
      </c>
      <c r="D699" s="125" t="n"/>
    </row>
    <row r="700">
      <c r="A700" s="126" t="n">
        <v>45713</v>
      </c>
      <c r="B700" s="125" t="inlineStr">
        <is>
          <t>Mushroom Risotto</t>
        </is>
      </c>
      <c r="C700" s="127" t="n">
        <v>1</v>
      </c>
      <c r="D700" s="125" t="n"/>
    </row>
    <row r="701">
      <c r="A701" s="126" t="n">
        <v>45713</v>
      </c>
      <c r="B701" s="125" t="inlineStr">
        <is>
          <t>Cheeseburger</t>
        </is>
      </c>
      <c r="C701" s="127" t="n">
        <v>13</v>
      </c>
      <c r="D701" s="125" t="n"/>
    </row>
    <row r="702">
      <c r="A702" s="126" t="n">
        <v>45713</v>
      </c>
      <c r="B702" s="125" t="inlineStr">
        <is>
          <t>Tiramisu</t>
        </is>
      </c>
      <c r="C702" s="127" t="n">
        <v>10</v>
      </c>
      <c r="D702" s="125" t="n"/>
    </row>
    <row r="703">
      <c r="A703" s="126" t="n">
        <v>45713</v>
      </c>
      <c r="B703" s="125" t="inlineStr">
        <is>
          <t>Chocolate Fondant</t>
        </is>
      </c>
      <c r="C703" s="127" t="n">
        <v>3</v>
      </c>
      <c r="D703" s="125" t="n"/>
    </row>
    <row r="704">
      <c r="A704" s="126" t="n">
        <v>45713</v>
      </c>
      <c r="B704" s="125" t="inlineStr">
        <is>
          <t>Lemon Sorbet</t>
        </is>
      </c>
      <c r="C704" s="127" t="n">
        <v>2</v>
      </c>
      <c r="D704" s="125" t="n"/>
    </row>
    <row r="705">
      <c r="A705" s="126" t="n">
        <v>45713</v>
      </c>
      <c r="B705" s="125" t="inlineStr">
        <is>
          <t>Espresso</t>
        </is>
      </c>
      <c r="C705" s="127" t="n">
        <v>20</v>
      </c>
      <c r="D705" s="125" t="n"/>
    </row>
    <row r="706">
      <c r="A706" s="126" t="n">
        <v>45713</v>
      </c>
      <c r="B706" s="125" t="inlineStr">
        <is>
          <t>Cappuccino</t>
        </is>
      </c>
      <c r="C706" s="127" t="n">
        <v>15</v>
      </c>
      <c r="D706" s="125" t="n"/>
    </row>
    <row r="707">
      <c r="A707" s="126" t="n">
        <v>45713</v>
      </c>
      <c r="B707" s="125" t="inlineStr">
        <is>
          <t>Homemade Lemonade</t>
        </is>
      </c>
      <c r="C707" s="127" t="n">
        <v>9</v>
      </c>
      <c r="D707" s="125" t="n"/>
    </row>
    <row r="708">
      <c r="A708" s="126" t="n">
        <v>45714</v>
      </c>
      <c r="B708" s="125" t="inlineStr">
        <is>
          <t>Bruschetta</t>
        </is>
      </c>
      <c r="C708" s="127" t="n">
        <v>7</v>
      </c>
      <c r="D708" s="125" t="n"/>
    </row>
    <row r="709">
      <c r="A709" s="126" t="n">
        <v>45714</v>
      </c>
      <c r="B709" s="125" t="inlineStr">
        <is>
          <t>Caesar Salad</t>
        </is>
      </c>
      <c r="C709" s="127" t="n">
        <v>7</v>
      </c>
      <c r="D709" s="125" t="n"/>
    </row>
    <row r="710">
      <c r="A710" s="126" t="n">
        <v>45714</v>
      </c>
      <c r="B710" s="125" t="inlineStr">
        <is>
          <t>Tomato Soup</t>
        </is>
      </c>
      <c r="C710" s="127" t="n">
        <v>7</v>
      </c>
      <c r="D710" s="125" t="n"/>
    </row>
    <row r="711">
      <c r="A711" s="126" t="n">
        <v>45714</v>
      </c>
      <c r="B711" s="125" t="inlineStr">
        <is>
          <t>Spaghetti Carbonara</t>
        </is>
      </c>
      <c r="C711" s="127" t="n">
        <v>20</v>
      </c>
      <c r="D711" s="125" t="n"/>
    </row>
    <row r="712">
      <c r="A712" s="126" t="n">
        <v>45714</v>
      </c>
      <c r="B712" s="125" t="inlineStr">
        <is>
          <t>Pizza Margherita</t>
        </is>
      </c>
      <c r="C712" s="127" t="n">
        <v>21</v>
      </c>
      <c r="D712" s="125" t="n"/>
    </row>
    <row r="713">
      <c r="A713" s="126" t="n">
        <v>45714</v>
      </c>
      <c r="B713" s="125" t="inlineStr">
        <is>
          <t>Wiener Schnitzel</t>
        </is>
      </c>
      <c r="C713" s="127" t="n">
        <v>13</v>
      </c>
      <c r="D713" s="125" t="n"/>
    </row>
    <row r="714">
      <c r="A714" s="126" t="n">
        <v>45714</v>
      </c>
      <c r="B714" s="125" t="inlineStr">
        <is>
          <t>Salmon Fillet</t>
        </is>
      </c>
      <c r="C714" s="127" t="n">
        <v>4</v>
      </c>
      <c r="D714" s="125" t="n"/>
    </row>
    <row r="715">
      <c r="A715" s="126" t="n">
        <v>45714</v>
      </c>
      <c r="B715" s="125" t="inlineStr">
        <is>
          <t>Mushroom Risotto</t>
        </is>
      </c>
      <c r="C715" s="127" t="n">
        <v>4</v>
      </c>
      <c r="D715" s="125" t="n"/>
    </row>
    <row r="716">
      <c r="A716" s="126" t="n">
        <v>45714</v>
      </c>
      <c r="B716" s="125" t="inlineStr">
        <is>
          <t>Cheeseburger</t>
        </is>
      </c>
      <c r="C716" s="127" t="n">
        <v>20</v>
      </c>
      <c r="D716" s="125" t="n"/>
    </row>
    <row r="717">
      <c r="A717" s="126" t="n">
        <v>45714</v>
      </c>
      <c r="B717" s="125" t="inlineStr">
        <is>
          <t>Tiramisu</t>
        </is>
      </c>
      <c r="C717" s="127" t="n">
        <v>9</v>
      </c>
      <c r="D717" s="125" t="n"/>
    </row>
    <row r="718">
      <c r="A718" s="126" t="n">
        <v>45714</v>
      </c>
      <c r="B718" s="125" t="inlineStr">
        <is>
          <t>Chocolate Fondant</t>
        </is>
      </c>
      <c r="C718" s="127" t="n">
        <v>7</v>
      </c>
      <c r="D718" s="125" t="n"/>
    </row>
    <row r="719">
      <c r="A719" s="126" t="n">
        <v>45714</v>
      </c>
      <c r="B719" s="125" t="inlineStr">
        <is>
          <t>Lemon Sorbet</t>
        </is>
      </c>
      <c r="C719" s="127" t="n">
        <v>1</v>
      </c>
      <c r="D719" s="125" t="n"/>
    </row>
    <row r="720">
      <c r="A720" s="126" t="n">
        <v>45714</v>
      </c>
      <c r="B720" s="125" t="inlineStr">
        <is>
          <t>Espresso</t>
        </is>
      </c>
      <c r="C720" s="127" t="n">
        <v>25</v>
      </c>
      <c r="D720" s="125" t="n"/>
    </row>
    <row r="721">
      <c r="A721" s="126" t="n">
        <v>45714</v>
      </c>
      <c r="B721" s="125" t="inlineStr">
        <is>
          <t>Cappuccino</t>
        </is>
      </c>
      <c r="C721" s="127" t="n">
        <v>20</v>
      </c>
      <c r="D721" s="125" t="n"/>
    </row>
    <row r="722">
      <c r="A722" s="126" t="n">
        <v>45714</v>
      </c>
      <c r="B722" s="125" t="inlineStr">
        <is>
          <t>Homemade Lemonade</t>
        </is>
      </c>
      <c r="C722" s="127" t="n">
        <v>11</v>
      </c>
      <c r="D722" s="125" t="n"/>
    </row>
    <row r="723">
      <c r="A723" s="126" t="n">
        <v>45715</v>
      </c>
      <c r="B723" s="125" t="inlineStr">
        <is>
          <t>Bruschetta</t>
        </is>
      </c>
      <c r="C723" s="127" t="n">
        <v>8</v>
      </c>
      <c r="D723" s="125" t="n"/>
    </row>
    <row r="724">
      <c r="A724" s="126" t="n">
        <v>45715</v>
      </c>
      <c r="B724" s="125" t="inlineStr">
        <is>
          <t>Caesar Salad</t>
        </is>
      </c>
      <c r="C724" s="127" t="n">
        <v>6</v>
      </c>
      <c r="D724" s="125" t="n"/>
    </row>
    <row r="725">
      <c r="A725" s="126" t="n">
        <v>45715</v>
      </c>
      <c r="B725" s="125" t="inlineStr">
        <is>
          <t>Tomato Soup</t>
        </is>
      </c>
      <c r="C725" s="127" t="n">
        <v>9</v>
      </c>
      <c r="D725" s="125" t="n"/>
    </row>
    <row r="726">
      <c r="A726" s="126" t="n">
        <v>45715</v>
      </c>
      <c r="B726" s="125" t="inlineStr">
        <is>
          <t>Spaghetti Carbonara</t>
        </is>
      </c>
      <c r="C726" s="127" t="n">
        <v>22</v>
      </c>
      <c r="D726" s="125" t="n"/>
    </row>
    <row r="727">
      <c r="A727" s="126" t="n">
        <v>45715</v>
      </c>
      <c r="B727" s="125" t="inlineStr">
        <is>
          <t>Pizza Margherita</t>
        </is>
      </c>
      <c r="C727" s="127" t="n">
        <v>27</v>
      </c>
      <c r="D727" s="125" t="n"/>
    </row>
    <row r="728">
      <c r="A728" s="126" t="n">
        <v>45715</v>
      </c>
      <c r="B728" s="125" t="inlineStr">
        <is>
          <t>Wiener Schnitzel</t>
        </is>
      </c>
      <c r="C728" s="127" t="n">
        <v>20</v>
      </c>
      <c r="D728" s="125" t="n"/>
    </row>
    <row r="729">
      <c r="A729" s="126" t="n">
        <v>45715</v>
      </c>
      <c r="B729" s="125" t="inlineStr">
        <is>
          <t>Salmon Fillet</t>
        </is>
      </c>
      <c r="C729" s="127" t="n">
        <v>5</v>
      </c>
      <c r="D729" s="125" t="n"/>
    </row>
    <row r="730">
      <c r="A730" s="126" t="n">
        <v>45715</v>
      </c>
      <c r="B730" s="125" t="inlineStr">
        <is>
          <t>Mushroom Risotto</t>
        </is>
      </c>
      <c r="C730" s="127" t="n">
        <v>4</v>
      </c>
      <c r="D730" s="125" t="n"/>
    </row>
    <row r="731">
      <c r="A731" s="126" t="n">
        <v>45715</v>
      </c>
      <c r="B731" s="125" t="inlineStr">
        <is>
          <t>Cheeseburger</t>
        </is>
      </c>
      <c r="C731" s="127" t="n">
        <v>20</v>
      </c>
      <c r="D731" s="125" t="n"/>
    </row>
    <row r="732">
      <c r="A732" s="126" t="n">
        <v>45715</v>
      </c>
      <c r="B732" s="125" t="inlineStr">
        <is>
          <t>Tiramisu</t>
        </is>
      </c>
      <c r="C732" s="127" t="n">
        <v>13</v>
      </c>
      <c r="D732" s="125" t="n"/>
    </row>
    <row r="733">
      <c r="A733" s="126" t="n">
        <v>45715</v>
      </c>
      <c r="B733" s="125" t="inlineStr">
        <is>
          <t>Chocolate Fondant</t>
        </is>
      </c>
      <c r="C733" s="127" t="n">
        <v>7</v>
      </c>
      <c r="D733" s="125" t="n"/>
    </row>
    <row r="734">
      <c r="A734" s="126" t="n">
        <v>45715</v>
      </c>
      <c r="B734" s="125" t="inlineStr">
        <is>
          <t>Espresso</t>
        </is>
      </c>
      <c r="C734" s="127" t="n">
        <v>26</v>
      </c>
      <c r="D734" s="125" t="n"/>
    </row>
    <row r="735">
      <c r="A735" s="126" t="n">
        <v>45715</v>
      </c>
      <c r="B735" s="125" t="inlineStr">
        <is>
          <t>Cappuccino</t>
        </is>
      </c>
      <c r="C735" s="127" t="n">
        <v>8</v>
      </c>
      <c r="D735" s="125" t="n"/>
    </row>
    <row r="736">
      <c r="A736" s="126" t="n">
        <v>45715</v>
      </c>
      <c r="B736" s="125" t="inlineStr">
        <is>
          <t>Homemade Lemonade</t>
        </is>
      </c>
      <c r="C736" s="127" t="n">
        <v>12</v>
      </c>
      <c r="D736" s="125" t="n"/>
    </row>
    <row r="737">
      <c r="A737" s="126" t="n">
        <v>45716</v>
      </c>
      <c r="B737" s="125" t="inlineStr">
        <is>
          <t>Bruschetta</t>
        </is>
      </c>
      <c r="C737" s="127" t="n">
        <v>13</v>
      </c>
      <c r="D737" s="125" t="n"/>
    </row>
    <row r="738">
      <c r="A738" s="126" t="n">
        <v>45716</v>
      </c>
      <c r="B738" s="125" t="inlineStr">
        <is>
          <t>Caesar Salad</t>
        </is>
      </c>
      <c r="C738" s="127" t="n">
        <v>14</v>
      </c>
      <c r="D738" s="125" t="n"/>
    </row>
    <row r="739">
      <c r="A739" s="126" t="n">
        <v>45716</v>
      </c>
      <c r="B739" s="125" t="inlineStr">
        <is>
          <t>Tomato Soup</t>
        </is>
      </c>
      <c r="C739" s="127" t="n">
        <v>14</v>
      </c>
      <c r="D739" s="125" t="n"/>
    </row>
    <row r="740">
      <c r="A740" s="126" t="n">
        <v>45716</v>
      </c>
      <c r="B740" s="125" t="inlineStr">
        <is>
          <t>Spaghetti Carbonara</t>
        </is>
      </c>
      <c r="C740" s="127" t="n">
        <v>26</v>
      </c>
      <c r="D740" s="125" t="n"/>
    </row>
    <row r="741">
      <c r="A741" s="126" t="n">
        <v>45716</v>
      </c>
      <c r="B741" s="125" t="inlineStr">
        <is>
          <t>Pizza Margherita</t>
        </is>
      </c>
      <c r="C741" s="127" t="n">
        <v>31</v>
      </c>
      <c r="D741" s="125" t="n"/>
    </row>
    <row r="742">
      <c r="A742" s="126" t="n">
        <v>45716</v>
      </c>
      <c r="B742" s="125" t="inlineStr">
        <is>
          <t>Wiener Schnitzel</t>
        </is>
      </c>
      <c r="C742" s="127" t="n">
        <v>17</v>
      </c>
      <c r="D742" s="125" t="n"/>
    </row>
    <row r="743">
      <c r="A743" s="126" t="n">
        <v>45716</v>
      </c>
      <c r="B743" s="125" t="inlineStr">
        <is>
          <t>Salmon Fillet</t>
        </is>
      </c>
      <c r="C743" s="127" t="n">
        <v>5</v>
      </c>
      <c r="D743" s="125" t="n"/>
    </row>
    <row r="744">
      <c r="A744" s="126" t="n">
        <v>45716</v>
      </c>
      <c r="B744" s="125" t="inlineStr">
        <is>
          <t>Mushroom Risotto</t>
        </is>
      </c>
      <c r="C744" s="127" t="n">
        <v>5</v>
      </c>
      <c r="D744" s="125" t="n"/>
    </row>
    <row r="745">
      <c r="A745" s="126" t="n">
        <v>45716</v>
      </c>
      <c r="B745" s="125" t="inlineStr">
        <is>
          <t>Cheeseburger</t>
        </is>
      </c>
      <c r="C745" s="127" t="n">
        <v>25</v>
      </c>
      <c r="D745" s="125" t="n"/>
    </row>
    <row r="746">
      <c r="A746" s="126" t="n">
        <v>45716</v>
      </c>
      <c r="B746" s="125" t="inlineStr">
        <is>
          <t>Tiramisu</t>
        </is>
      </c>
      <c r="C746" s="127" t="n">
        <v>16</v>
      </c>
      <c r="D746" s="125" t="n"/>
    </row>
    <row r="747">
      <c r="A747" s="126" t="n">
        <v>45716</v>
      </c>
      <c r="B747" s="125" t="inlineStr">
        <is>
          <t>Chocolate Fondant</t>
        </is>
      </c>
      <c r="C747" s="127" t="n">
        <v>7</v>
      </c>
      <c r="D747" s="125" t="n"/>
    </row>
    <row r="748">
      <c r="A748" s="126" t="n">
        <v>45716</v>
      </c>
      <c r="B748" s="125" t="inlineStr">
        <is>
          <t>Lemon Sorbet</t>
        </is>
      </c>
      <c r="C748" s="127" t="n">
        <v>2</v>
      </c>
      <c r="D748" s="125" t="n"/>
    </row>
    <row r="749">
      <c r="A749" s="126" t="n">
        <v>45716</v>
      </c>
      <c r="B749" s="125" t="inlineStr">
        <is>
          <t>Espresso</t>
        </is>
      </c>
      <c r="C749" s="127" t="n">
        <v>42</v>
      </c>
      <c r="D749" s="125" t="n"/>
    </row>
    <row r="750">
      <c r="A750" s="126" t="n">
        <v>45716</v>
      </c>
      <c r="B750" s="125" t="inlineStr">
        <is>
          <t>Cappuccino</t>
        </is>
      </c>
      <c r="C750" s="127" t="n">
        <v>32</v>
      </c>
      <c r="D750" s="125" t="n"/>
    </row>
    <row r="751">
      <c r="A751" s="126" t="n">
        <v>45716</v>
      </c>
      <c r="B751" s="125" t="inlineStr">
        <is>
          <t>Homemade Lemonade</t>
        </is>
      </c>
      <c r="C751" s="127" t="n">
        <v>14</v>
      </c>
      <c r="D751" s="125" t="n"/>
    </row>
    <row r="752">
      <c r="A752" s="126" t="n">
        <v>45717</v>
      </c>
      <c r="B752" s="125" t="inlineStr">
        <is>
          <t>Bruschetta</t>
        </is>
      </c>
      <c r="C752" s="127" t="n">
        <v>20</v>
      </c>
      <c r="D752" s="125" t="n"/>
    </row>
    <row r="753">
      <c r="A753" s="126" t="n">
        <v>45717</v>
      </c>
      <c r="B753" s="125" t="inlineStr">
        <is>
          <t>Caesar Salad</t>
        </is>
      </c>
      <c r="C753" s="127" t="n">
        <v>15</v>
      </c>
      <c r="D753" s="125" t="n"/>
    </row>
    <row r="754">
      <c r="A754" s="126" t="n">
        <v>45717</v>
      </c>
      <c r="B754" s="125" t="inlineStr">
        <is>
          <t>Tomato Soup</t>
        </is>
      </c>
      <c r="C754" s="127" t="n">
        <v>6</v>
      </c>
      <c r="D754" s="125" t="n"/>
    </row>
    <row r="755">
      <c r="A755" s="126" t="n">
        <v>45717</v>
      </c>
      <c r="B755" s="125" t="inlineStr">
        <is>
          <t>Spaghetti Carbonara</t>
        </is>
      </c>
      <c r="C755" s="127" t="n">
        <v>41</v>
      </c>
      <c r="D755" s="125" t="n"/>
    </row>
    <row r="756">
      <c r="A756" s="126" t="n">
        <v>45717</v>
      </c>
      <c r="B756" s="125" t="inlineStr">
        <is>
          <t>Pizza Margherita</t>
        </is>
      </c>
      <c r="C756" s="127" t="n">
        <v>44</v>
      </c>
      <c r="D756" s="125" t="n"/>
    </row>
    <row r="757">
      <c r="A757" s="126" t="n">
        <v>45717</v>
      </c>
      <c r="B757" s="125" t="inlineStr">
        <is>
          <t>Wiener Schnitzel</t>
        </is>
      </c>
      <c r="C757" s="127" t="n">
        <v>19</v>
      </c>
      <c r="D757" s="125" t="n"/>
    </row>
    <row r="758">
      <c r="A758" s="126" t="n">
        <v>45717</v>
      </c>
      <c r="B758" s="125" t="inlineStr">
        <is>
          <t>Salmon Fillet</t>
        </is>
      </c>
      <c r="C758" s="127" t="n">
        <v>10</v>
      </c>
      <c r="D758" s="125" t="n"/>
    </row>
    <row r="759">
      <c r="A759" s="126" t="n">
        <v>45717</v>
      </c>
      <c r="B759" s="125" t="inlineStr">
        <is>
          <t>Mushroom Risotto</t>
        </is>
      </c>
      <c r="C759" s="127" t="n">
        <v>7</v>
      </c>
      <c r="D759" s="125" t="n"/>
    </row>
    <row r="760">
      <c r="A760" s="126" t="n">
        <v>45717</v>
      </c>
      <c r="B760" s="125" t="inlineStr">
        <is>
          <t>Cheeseburger</t>
        </is>
      </c>
      <c r="C760" s="127" t="n">
        <v>21</v>
      </c>
      <c r="D760" s="125" t="n"/>
    </row>
    <row r="761">
      <c r="A761" s="126" t="n">
        <v>45717</v>
      </c>
      <c r="B761" s="125" t="inlineStr">
        <is>
          <t>Tiramisu</t>
        </is>
      </c>
      <c r="C761" s="127" t="n">
        <v>26</v>
      </c>
      <c r="D761" s="125" t="n"/>
    </row>
    <row r="762">
      <c r="A762" s="126" t="n">
        <v>45717</v>
      </c>
      <c r="B762" s="125" t="inlineStr">
        <is>
          <t>Chocolate Fondant</t>
        </is>
      </c>
      <c r="C762" s="127" t="n">
        <v>9</v>
      </c>
      <c r="D762" s="125" t="n"/>
    </row>
    <row r="763">
      <c r="A763" s="126" t="n">
        <v>45717</v>
      </c>
      <c r="B763" s="125" t="inlineStr">
        <is>
          <t>Lemon Sorbet</t>
        </is>
      </c>
      <c r="C763" s="127" t="n">
        <v>5</v>
      </c>
      <c r="D763" s="125" t="n"/>
    </row>
    <row r="764">
      <c r="A764" s="126" t="n">
        <v>45717</v>
      </c>
      <c r="B764" s="125" t="inlineStr">
        <is>
          <t>Espresso</t>
        </is>
      </c>
      <c r="C764" s="127" t="n">
        <v>48</v>
      </c>
      <c r="D764" s="125" t="n"/>
    </row>
    <row r="765">
      <c r="A765" s="126" t="n">
        <v>45717</v>
      </c>
      <c r="B765" s="125" t="inlineStr">
        <is>
          <t>Cappuccino</t>
        </is>
      </c>
      <c r="C765" s="127" t="n">
        <v>36</v>
      </c>
      <c r="D765" s="125" t="n"/>
    </row>
    <row r="766">
      <c r="A766" s="126" t="n">
        <v>45717</v>
      </c>
      <c r="B766" s="125" t="inlineStr">
        <is>
          <t>Homemade Lemonade</t>
        </is>
      </c>
      <c r="C766" s="127" t="n">
        <v>20</v>
      </c>
      <c r="D766" s="125" t="n"/>
    </row>
    <row r="767">
      <c r="A767" s="126" t="n">
        <v>45718</v>
      </c>
      <c r="B767" s="125" t="inlineStr">
        <is>
          <t>Bruschetta</t>
        </is>
      </c>
      <c r="C767" s="127" t="n">
        <v>17</v>
      </c>
      <c r="D767" s="125" t="n"/>
    </row>
    <row r="768">
      <c r="A768" s="126" t="n">
        <v>45718</v>
      </c>
      <c r="B768" s="125" t="inlineStr">
        <is>
          <t>Caesar Salad</t>
        </is>
      </c>
      <c r="C768" s="127" t="n">
        <v>12</v>
      </c>
      <c r="D768" s="125" t="n"/>
    </row>
    <row r="769">
      <c r="A769" s="126" t="n">
        <v>45718</v>
      </c>
      <c r="B769" s="125" t="inlineStr">
        <is>
          <t>Tomato Soup</t>
        </is>
      </c>
      <c r="C769" s="127" t="n">
        <v>6</v>
      </c>
      <c r="D769" s="125" t="n"/>
    </row>
    <row r="770">
      <c r="A770" s="126" t="n">
        <v>45718</v>
      </c>
      <c r="B770" s="125" t="inlineStr">
        <is>
          <t>Spaghetti Carbonara</t>
        </is>
      </c>
      <c r="C770" s="127" t="n">
        <v>28</v>
      </c>
      <c r="D770" s="125" t="n"/>
    </row>
    <row r="771">
      <c r="A771" s="126" t="n">
        <v>45718</v>
      </c>
      <c r="B771" s="125" t="inlineStr">
        <is>
          <t>Pizza Margherita</t>
        </is>
      </c>
      <c r="C771" s="127" t="n">
        <v>34</v>
      </c>
      <c r="D771" s="125" t="n"/>
    </row>
    <row r="772">
      <c r="A772" s="126" t="n">
        <v>45718</v>
      </c>
      <c r="B772" s="125" t="inlineStr">
        <is>
          <t>Wiener Schnitzel</t>
        </is>
      </c>
      <c r="C772" s="127" t="n">
        <v>21</v>
      </c>
      <c r="D772" s="125" t="n"/>
    </row>
    <row r="773">
      <c r="A773" s="126" t="n">
        <v>45718</v>
      </c>
      <c r="B773" s="125" t="inlineStr">
        <is>
          <t>Salmon Fillet</t>
        </is>
      </c>
      <c r="C773" s="127" t="n">
        <v>6</v>
      </c>
      <c r="D773" s="125" t="n"/>
    </row>
    <row r="774">
      <c r="A774" s="126" t="n">
        <v>45718</v>
      </c>
      <c r="B774" s="125" t="inlineStr">
        <is>
          <t>Mushroom Risotto</t>
        </is>
      </c>
      <c r="C774" s="127" t="n">
        <v>5</v>
      </c>
      <c r="D774" s="125" t="n"/>
    </row>
    <row r="775">
      <c r="A775" s="126" t="n">
        <v>45718</v>
      </c>
      <c r="B775" s="125" t="inlineStr">
        <is>
          <t>Cheeseburger</t>
        </is>
      </c>
      <c r="C775" s="127" t="n">
        <v>14</v>
      </c>
      <c r="D775" s="125" t="n"/>
    </row>
    <row r="776">
      <c r="A776" s="126" t="n">
        <v>45718</v>
      </c>
      <c r="B776" s="125" t="inlineStr">
        <is>
          <t>Tiramisu</t>
        </is>
      </c>
      <c r="C776" s="127" t="n">
        <v>15</v>
      </c>
      <c r="D776" s="125" t="n"/>
    </row>
    <row r="777">
      <c r="A777" s="126" t="n">
        <v>45718</v>
      </c>
      <c r="B777" s="125" t="inlineStr">
        <is>
          <t>Chocolate Fondant</t>
        </is>
      </c>
      <c r="C777" s="127" t="n">
        <v>7</v>
      </c>
      <c r="D777" s="125" t="n"/>
    </row>
    <row r="778">
      <c r="A778" s="126" t="n">
        <v>45718</v>
      </c>
      <c r="B778" s="125" t="inlineStr">
        <is>
          <t>Lemon Sorbet</t>
        </is>
      </c>
      <c r="C778" s="127" t="n">
        <v>5</v>
      </c>
      <c r="D778" s="125" t="n"/>
    </row>
    <row r="779">
      <c r="A779" s="126" t="n">
        <v>45718</v>
      </c>
      <c r="B779" s="125" t="inlineStr">
        <is>
          <t>Espresso</t>
        </is>
      </c>
      <c r="C779" s="127" t="n">
        <v>35</v>
      </c>
      <c r="D779" s="125" t="n"/>
    </row>
    <row r="780">
      <c r="A780" s="126" t="n">
        <v>45718</v>
      </c>
      <c r="B780" s="125" t="inlineStr">
        <is>
          <t>Cappuccino</t>
        </is>
      </c>
      <c r="C780" s="127" t="n">
        <v>29</v>
      </c>
      <c r="D780" s="125" t="n"/>
    </row>
    <row r="781">
      <c r="A781" s="126" t="n">
        <v>45718</v>
      </c>
      <c r="B781" s="125" t="inlineStr">
        <is>
          <t>Homemade Lemonade</t>
        </is>
      </c>
      <c r="C781" s="127" t="n">
        <v>28</v>
      </c>
      <c r="D781" s="125" t="n"/>
    </row>
    <row r="782">
      <c r="A782" s="126" t="n">
        <v>45720</v>
      </c>
      <c r="B782" s="125" t="inlineStr">
        <is>
          <t>Bruschetta</t>
        </is>
      </c>
      <c r="C782" s="127" t="n">
        <v>8</v>
      </c>
      <c r="D782" s="125" t="n"/>
    </row>
    <row r="783">
      <c r="A783" s="126" t="n">
        <v>45720</v>
      </c>
      <c r="B783" s="125" t="inlineStr">
        <is>
          <t>Caesar Salad</t>
        </is>
      </c>
      <c r="C783" s="127" t="n">
        <v>9</v>
      </c>
      <c r="D783" s="125" t="n"/>
    </row>
    <row r="784">
      <c r="A784" s="126" t="n">
        <v>45720</v>
      </c>
      <c r="B784" s="125" t="inlineStr">
        <is>
          <t>Tomato Soup</t>
        </is>
      </c>
      <c r="C784" s="127" t="n">
        <v>6</v>
      </c>
      <c r="D784" s="125" t="n"/>
    </row>
    <row r="785">
      <c r="A785" s="126" t="n">
        <v>45720</v>
      </c>
      <c r="B785" s="125" t="inlineStr">
        <is>
          <t>Spaghetti Carbonara</t>
        </is>
      </c>
      <c r="C785" s="127" t="n">
        <v>17</v>
      </c>
      <c r="D785" s="125" t="n"/>
    </row>
    <row r="786">
      <c r="A786" s="126" t="n">
        <v>45720</v>
      </c>
      <c r="B786" s="125" t="inlineStr">
        <is>
          <t>Pizza Margherita</t>
        </is>
      </c>
      <c r="C786" s="127" t="n">
        <v>25</v>
      </c>
      <c r="D786" s="125" t="n"/>
    </row>
    <row r="787">
      <c r="A787" s="126" t="n">
        <v>45720</v>
      </c>
      <c r="B787" s="125" t="inlineStr">
        <is>
          <t>Wiener Schnitzel</t>
        </is>
      </c>
      <c r="C787" s="127" t="n">
        <v>10</v>
      </c>
      <c r="D787" s="125" t="n"/>
    </row>
    <row r="788">
      <c r="A788" s="126" t="n">
        <v>45720</v>
      </c>
      <c r="B788" s="125" t="inlineStr">
        <is>
          <t>Salmon Fillet</t>
        </is>
      </c>
      <c r="C788" s="127" t="n">
        <v>4</v>
      </c>
      <c r="D788" s="125" t="n"/>
    </row>
    <row r="789">
      <c r="A789" s="126" t="n">
        <v>45720</v>
      </c>
      <c r="B789" s="125" t="inlineStr">
        <is>
          <t>Mushroom Risotto</t>
        </is>
      </c>
      <c r="C789" s="127" t="n">
        <v>3</v>
      </c>
      <c r="D789" s="125" t="n"/>
    </row>
    <row r="790">
      <c r="A790" s="126" t="n">
        <v>45720</v>
      </c>
      <c r="B790" s="125" t="inlineStr">
        <is>
          <t>Cheeseburger</t>
        </is>
      </c>
      <c r="C790" s="127" t="n">
        <v>15</v>
      </c>
      <c r="D790" s="125" t="n"/>
    </row>
    <row r="791">
      <c r="A791" s="126" t="n">
        <v>45720</v>
      </c>
      <c r="B791" s="125" t="inlineStr">
        <is>
          <t>Tiramisu</t>
        </is>
      </c>
      <c r="C791" s="127" t="n">
        <v>12</v>
      </c>
      <c r="D791" s="125" t="n"/>
    </row>
    <row r="792">
      <c r="A792" s="126" t="n">
        <v>45720</v>
      </c>
      <c r="B792" s="125" t="inlineStr">
        <is>
          <t>Chocolate Fondant</t>
        </is>
      </c>
      <c r="C792" s="127" t="n">
        <v>7</v>
      </c>
      <c r="D792" s="125" t="n"/>
    </row>
    <row r="793">
      <c r="A793" s="126" t="n">
        <v>45720</v>
      </c>
      <c r="B793" s="125" t="inlineStr">
        <is>
          <t>Lemon Sorbet</t>
        </is>
      </c>
      <c r="C793" s="127" t="n">
        <v>1</v>
      </c>
      <c r="D793" s="125" t="n"/>
    </row>
    <row r="794">
      <c r="A794" s="126" t="n">
        <v>45720</v>
      </c>
      <c r="B794" s="125" t="inlineStr">
        <is>
          <t>Espresso</t>
        </is>
      </c>
      <c r="C794" s="127" t="n">
        <v>21</v>
      </c>
      <c r="D794" s="125" t="n"/>
    </row>
    <row r="795">
      <c r="A795" s="126" t="n">
        <v>45720</v>
      </c>
      <c r="B795" s="125" t="inlineStr">
        <is>
          <t>Cappuccino</t>
        </is>
      </c>
      <c r="C795" s="127" t="n">
        <v>20</v>
      </c>
      <c r="D795" s="125" t="n"/>
    </row>
    <row r="796">
      <c r="A796" s="126" t="n">
        <v>45720</v>
      </c>
      <c r="B796" s="125" t="inlineStr">
        <is>
          <t>Homemade Lemonade</t>
        </is>
      </c>
      <c r="C796" s="127" t="n">
        <v>11</v>
      </c>
      <c r="D796" s="125" t="n"/>
    </row>
    <row r="797">
      <c r="A797" s="126" t="n">
        <v>45721</v>
      </c>
      <c r="B797" s="125" t="inlineStr">
        <is>
          <t>Bruschetta</t>
        </is>
      </c>
      <c r="C797" s="127" t="n">
        <v>11</v>
      </c>
      <c r="D797" s="125" t="n"/>
    </row>
    <row r="798">
      <c r="A798" s="126" t="n">
        <v>45721</v>
      </c>
      <c r="B798" s="125" t="inlineStr">
        <is>
          <t>Caesar Salad</t>
        </is>
      </c>
      <c r="C798" s="127" t="n">
        <v>10</v>
      </c>
      <c r="D798" s="125" t="n"/>
    </row>
    <row r="799">
      <c r="A799" s="126" t="n">
        <v>45721</v>
      </c>
      <c r="B799" s="125" t="inlineStr">
        <is>
          <t>Tomato Soup</t>
        </is>
      </c>
      <c r="C799" s="127" t="n">
        <v>5</v>
      </c>
      <c r="D799" s="125" t="n"/>
    </row>
    <row r="800">
      <c r="A800" s="126" t="n">
        <v>45721</v>
      </c>
      <c r="B800" s="125" t="inlineStr">
        <is>
          <t>Spaghetti Carbonara</t>
        </is>
      </c>
      <c r="C800" s="127" t="n">
        <v>21</v>
      </c>
      <c r="D800" s="125" t="n"/>
    </row>
    <row r="801">
      <c r="A801" s="126" t="n">
        <v>45721</v>
      </c>
      <c r="B801" s="125" t="inlineStr">
        <is>
          <t>Pizza Margherita</t>
        </is>
      </c>
      <c r="C801" s="127" t="n">
        <v>17</v>
      </c>
      <c r="D801" s="125" t="n"/>
    </row>
    <row r="802">
      <c r="A802" s="126" t="n">
        <v>45721</v>
      </c>
      <c r="B802" s="125" t="inlineStr">
        <is>
          <t>Wiener Schnitzel</t>
        </is>
      </c>
      <c r="C802" s="127" t="n">
        <v>16</v>
      </c>
      <c r="D802" s="125" t="n"/>
    </row>
    <row r="803">
      <c r="A803" s="126" t="n">
        <v>45721</v>
      </c>
      <c r="B803" s="125" t="inlineStr">
        <is>
          <t>Salmon Fillet</t>
        </is>
      </c>
      <c r="C803" s="127" t="n">
        <v>3</v>
      </c>
      <c r="D803" s="125" t="n"/>
    </row>
    <row r="804">
      <c r="A804" s="126" t="n">
        <v>45721</v>
      </c>
      <c r="B804" s="125" t="inlineStr">
        <is>
          <t>Mushroom Risotto</t>
        </is>
      </c>
      <c r="C804" s="127" t="n">
        <v>3</v>
      </c>
      <c r="D804" s="125" t="n"/>
    </row>
    <row r="805">
      <c r="A805" s="126" t="n">
        <v>45721</v>
      </c>
      <c r="B805" s="125" t="inlineStr">
        <is>
          <t>Cheeseburger</t>
        </is>
      </c>
      <c r="C805" s="127" t="n">
        <v>15</v>
      </c>
      <c r="D805" s="125" t="n"/>
    </row>
    <row r="806">
      <c r="A806" s="126" t="n">
        <v>45721</v>
      </c>
      <c r="B806" s="125" t="inlineStr">
        <is>
          <t>Tiramisu</t>
        </is>
      </c>
      <c r="C806" s="127" t="n">
        <v>11</v>
      </c>
      <c r="D806" s="125" t="n"/>
    </row>
    <row r="807">
      <c r="A807" s="126" t="n">
        <v>45721</v>
      </c>
      <c r="B807" s="125" t="inlineStr">
        <is>
          <t>Chocolate Fondant</t>
        </is>
      </c>
      <c r="C807" s="127" t="n">
        <v>6</v>
      </c>
      <c r="D807" s="125" t="n"/>
    </row>
    <row r="808">
      <c r="A808" s="126" t="n">
        <v>45721</v>
      </c>
      <c r="B808" s="125" t="inlineStr">
        <is>
          <t>Lemon Sorbet</t>
        </is>
      </c>
      <c r="C808" s="127" t="n">
        <v>2</v>
      </c>
      <c r="D808" s="125" t="n"/>
    </row>
    <row r="809">
      <c r="A809" s="126" t="n">
        <v>45721</v>
      </c>
      <c r="B809" s="125" t="inlineStr">
        <is>
          <t>Espresso</t>
        </is>
      </c>
      <c r="C809" s="127" t="n">
        <v>25</v>
      </c>
      <c r="D809" s="125" t="n"/>
    </row>
    <row r="810">
      <c r="A810" s="126" t="n">
        <v>45721</v>
      </c>
      <c r="B810" s="125" t="inlineStr">
        <is>
          <t>Cappuccino</t>
        </is>
      </c>
      <c r="C810" s="127" t="n">
        <v>24</v>
      </c>
      <c r="D810" s="125" t="n"/>
    </row>
    <row r="811">
      <c r="A811" s="126" t="n">
        <v>45721</v>
      </c>
      <c r="B811" s="125" t="inlineStr">
        <is>
          <t>Homemade Lemonade</t>
        </is>
      </c>
      <c r="C811" s="127" t="n">
        <v>21</v>
      </c>
      <c r="D811" s="125" t="n"/>
    </row>
    <row r="812">
      <c r="A812" s="126" t="n">
        <v>45722</v>
      </c>
      <c r="B812" s="125" t="inlineStr">
        <is>
          <t>Bruschetta</t>
        </is>
      </c>
      <c r="C812" s="127" t="n">
        <v>12</v>
      </c>
      <c r="D812" s="125" t="n"/>
    </row>
    <row r="813">
      <c r="A813" s="126" t="n">
        <v>45722</v>
      </c>
      <c r="B813" s="125" t="inlineStr">
        <is>
          <t>Caesar Salad</t>
        </is>
      </c>
      <c r="C813" s="127" t="n">
        <v>11</v>
      </c>
      <c r="D813" s="125" t="n"/>
    </row>
    <row r="814">
      <c r="A814" s="126" t="n">
        <v>45722</v>
      </c>
      <c r="B814" s="125" t="inlineStr">
        <is>
          <t>Tomato Soup</t>
        </is>
      </c>
      <c r="C814" s="127" t="n">
        <v>7</v>
      </c>
      <c r="D814" s="125" t="n"/>
    </row>
    <row r="815">
      <c r="A815" s="126" t="n">
        <v>45722</v>
      </c>
      <c r="B815" s="125" t="inlineStr">
        <is>
          <t>Spaghetti Carbonara</t>
        </is>
      </c>
      <c r="C815" s="127" t="n">
        <v>23</v>
      </c>
      <c r="D815" s="125" t="n"/>
    </row>
    <row r="816">
      <c r="A816" s="126" t="n">
        <v>45722</v>
      </c>
      <c r="B816" s="125" t="inlineStr">
        <is>
          <t>Pizza Margherita</t>
        </is>
      </c>
      <c r="C816" s="127" t="n">
        <v>21</v>
      </c>
      <c r="D816" s="125" t="n"/>
    </row>
    <row r="817">
      <c r="A817" s="126" t="n">
        <v>45722</v>
      </c>
      <c r="B817" s="125" t="inlineStr">
        <is>
          <t>Wiener Schnitzel</t>
        </is>
      </c>
      <c r="C817" s="127" t="n">
        <v>22</v>
      </c>
      <c r="D817" s="125" t="n"/>
    </row>
    <row r="818">
      <c r="A818" s="126" t="n">
        <v>45722</v>
      </c>
      <c r="B818" s="125" t="inlineStr">
        <is>
          <t>Salmon Fillet</t>
        </is>
      </c>
      <c r="C818" s="127" t="n">
        <v>8</v>
      </c>
      <c r="D818" s="125" t="n"/>
    </row>
    <row r="819">
      <c r="A819" s="126" t="n">
        <v>45722</v>
      </c>
      <c r="B819" s="125" t="inlineStr">
        <is>
          <t>Mushroom Risotto</t>
        </is>
      </c>
      <c r="C819" s="127" t="n">
        <v>3</v>
      </c>
      <c r="D819" s="125" t="n"/>
    </row>
    <row r="820">
      <c r="A820" s="126" t="n">
        <v>45722</v>
      </c>
      <c r="B820" s="125" t="inlineStr">
        <is>
          <t>Cheeseburger</t>
        </is>
      </c>
      <c r="C820" s="127" t="n">
        <v>19</v>
      </c>
      <c r="D820" s="125" t="n"/>
    </row>
    <row r="821">
      <c r="A821" s="126" t="n">
        <v>45722</v>
      </c>
      <c r="B821" s="125" t="inlineStr">
        <is>
          <t>Tiramisu</t>
        </is>
      </c>
      <c r="C821" s="127" t="n">
        <v>15</v>
      </c>
      <c r="D821" s="125" t="n"/>
    </row>
    <row r="822">
      <c r="A822" s="126" t="n">
        <v>45722</v>
      </c>
      <c r="B822" s="125" t="inlineStr">
        <is>
          <t>Chocolate Fondant</t>
        </is>
      </c>
      <c r="C822" s="127" t="n">
        <v>6</v>
      </c>
      <c r="D822" s="125" t="n"/>
    </row>
    <row r="823">
      <c r="A823" s="126" t="n">
        <v>45722</v>
      </c>
      <c r="B823" s="125" t="inlineStr">
        <is>
          <t>Lemon Sorbet</t>
        </is>
      </c>
      <c r="C823" s="127" t="n">
        <v>3</v>
      </c>
      <c r="D823" s="125" t="n"/>
    </row>
    <row r="824">
      <c r="A824" s="126" t="n">
        <v>45722</v>
      </c>
      <c r="B824" s="125" t="inlineStr">
        <is>
          <t>Espresso</t>
        </is>
      </c>
      <c r="C824" s="127" t="n">
        <v>29</v>
      </c>
      <c r="D824" s="125" t="n"/>
    </row>
    <row r="825">
      <c r="A825" s="126" t="n">
        <v>45722</v>
      </c>
      <c r="B825" s="125" t="inlineStr">
        <is>
          <t>Cappuccino</t>
        </is>
      </c>
      <c r="C825" s="127" t="n">
        <v>20</v>
      </c>
      <c r="D825" s="125" t="n"/>
    </row>
    <row r="826">
      <c r="A826" s="126" t="n">
        <v>45722</v>
      </c>
      <c r="B826" s="125" t="inlineStr">
        <is>
          <t>Homemade Lemonade</t>
        </is>
      </c>
      <c r="C826" s="127" t="n">
        <v>19</v>
      </c>
      <c r="D826" s="125" t="n"/>
    </row>
    <row r="827">
      <c r="A827" s="126" t="n">
        <v>45723</v>
      </c>
      <c r="B827" s="125" t="inlineStr">
        <is>
          <t>Bruschetta</t>
        </is>
      </c>
      <c r="C827" s="127" t="n">
        <v>18</v>
      </c>
      <c r="D827" s="125" t="n"/>
    </row>
    <row r="828">
      <c r="A828" s="126" t="n">
        <v>45723</v>
      </c>
      <c r="B828" s="125" t="inlineStr">
        <is>
          <t>Caesar Salad</t>
        </is>
      </c>
      <c r="C828" s="127" t="n">
        <v>11</v>
      </c>
      <c r="D828" s="125" t="n"/>
    </row>
    <row r="829">
      <c r="A829" s="126" t="n">
        <v>45723</v>
      </c>
      <c r="B829" s="125" t="inlineStr">
        <is>
          <t>Tomato Soup</t>
        </is>
      </c>
      <c r="C829" s="127" t="n">
        <v>6</v>
      </c>
      <c r="D829" s="125" t="n"/>
    </row>
    <row r="830">
      <c r="A830" s="126" t="n">
        <v>45723</v>
      </c>
      <c r="B830" s="125" t="inlineStr">
        <is>
          <t>Spaghetti Carbonara</t>
        </is>
      </c>
      <c r="C830" s="127" t="n">
        <v>29</v>
      </c>
      <c r="D830" s="125" t="n"/>
    </row>
    <row r="831">
      <c r="A831" s="126" t="n">
        <v>45723</v>
      </c>
      <c r="B831" s="125" t="inlineStr">
        <is>
          <t>Pizza Margherita</t>
        </is>
      </c>
      <c r="C831" s="127" t="n">
        <v>23</v>
      </c>
      <c r="D831" s="125" t="n"/>
    </row>
    <row r="832">
      <c r="A832" s="126" t="n">
        <v>45723</v>
      </c>
      <c r="B832" s="125" t="inlineStr">
        <is>
          <t>Wiener Schnitzel</t>
        </is>
      </c>
      <c r="C832" s="127" t="n">
        <v>19</v>
      </c>
      <c r="D832" s="125" t="n"/>
    </row>
    <row r="833">
      <c r="A833" s="126" t="n">
        <v>45723</v>
      </c>
      <c r="B833" s="125" t="inlineStr">
        <is>
          <t>Salmon Fillet</t>
        </is>
      </c>
      <c r="C833" s="127" t="n">
        <v>7</v>
      </c>
      <c r="D833" s="125" t="n"/>
    </row>
    <row r="834">
      <c r="A834" s="126" t="n">
        <v>45723</v>
      </c>
      <c r="B834" s="125" t="inlineStr">
        <is>
          <t>Mushroom Risotto</t>
        </is>
      </c>
      <c r="C834" s="127" t="n">
        <v>6</v>
      </c>
      <c r="D834" s="125" t="n"/>
    </row>
    <row r="835">
      <c r="A835" s="126" t="n">
        <v>45723</v>
      </c>
      <c r="B835" s="125" t="inlineStr">
        <is>
          <t>Cheeseburger</t>
        </is>
      </c>
      <c r="C835" s="127" t="n">
        <v>22</v>
      </c>
      <c r="D835" s="125" t="n"/>
    </row>
    <row r="836">
      <c r="A836" s="126" t="n">
        <v>45723</v>
      </c>
      <c r="B836" s="125" t="inlineStr">
        <is>
          <t>Tiramisu</t>
        </is>
      </c>
      <c r="C836" s="127" t="n">
        <v>15</v>
      </c>
      <c r="D836" s="125" t="n"/>
    </row>
    <row r="837">
      <c r="A837" s="126" t="n">
        <v>45723</v>
      </c>
      <c r="B837" s="125" t="inlineStr">
        <is>
          <t>Chocolate Fondant</t>
        </is>
      </c>
      <c r="C837" s="127" t="n">
        <v>7</v>
      </c>
      <c r="D837" s="125" t="n"/>
    </row>
    <row r="838">
      <c r="A838" s="126" t="n">
        <v>45723</v>
      </c>
      <c r="B838" s="125" t="inlineStr">
        <is>
          <t>Lemon Sorbet</t>
        </is>
      </c>
      <c r="C838" s="127" t="n">
        <v>4</v>
      </c>
      <c r="D838" s="125" t="n"/>
    </row>
    <row r="839">
      <c r="A839" s="126" t="n">
        <v>45723</v>
      </c>
      <c r="B839" s="125" t="inlineStr">
        <is>
          <t>Espresso</t>
        </is>
      </c>
      <c r="C839" s="127" t="n">
        <v>36</v>
      </c>
      <c r="D839" s="125" t="n"/>
    </row>
    <row r="840">
      <c r="A840" s="126" t="n">
        <v>45723</v>
      </c>
      <c r="B840" s="125" t="inlineStr">
        <is>
          <t>Cappuccino</t>
        </is>
      </c>
      <c r="C840" s="127" t="n">
        <v>32</v>
      </c>
      <c r="D840" s="125" t="n"/>
    </row>
    <row r="841">
      <c r="A841" s="126" t="n">
        <v>45723</v>
      </c>
      <c r="B841" s="125" t="inlineStr">
        <is>
          <t>Homemade Lemonade</t>
        </is>
      </c>
      <c r="C841" s="127" t="n">
        <v>27</v>
      </c>
      <c r="D841" s="125" t="n"/>
    </row>
    <row r="842">
      <c r="A842" s="126" t="n">
        <v>45724</v>
      </c>
      <c r="B842" s="125" t="inlineStr">
        <is>
          <t>Bruschetta</t>
        </is>
      </c>
      <c r="C842" s="127" t="n">
        <v>21</v>
      </c>
      <c r="D842" s="125" t="n"/>
    </row>
    <row r="843">
      <c r="A843" s="126" t="n">
        <v>45724</v>
      </c>
      <c r="B843" s="125" t="inlineStr">
        <is>
          <t>Caesar Salad</t>
        </is>
      </c>
      <c r="C843" s="127" t="n">
        <v>20</v>
      </c>
      <c r="D843" s="125" t="n"/>
    </row>
    <row r="844">
      <c r="A844" s="126" t="n">
        <v>45724</v>
      </c>
      <c r="B844" s="125" t="inlineStr">
        <is>
          <t>Tomato Soup</t>
        </is>
      </c>
      <c r="C844" s="127" t="n">
        <v>7</v>
      </c>
      <c r="D844" s="125" t="n"/>
    </row>
    <row r="845">
      <c r="A845" s="126" t="n">
        <v>45724</v>
      </c>
      <c r="B845" s="125" t="inlineStr">
        <is>
          <t>Spaghetti Carbonara</t>
        </is>
      </c>
      <c r="C845" s="127" t="n">
        <v>30</v>
      </c>
      <c r="D845" s="125" t="n"/>
    </row>
    <row r="846">
      <c r="A846" s="126" t="n">
        <v>45724</v>
      </c>
      <c r="B846" s="125" t="inlineStr">
        <is>
          <t>Pizza Margherita</t>
        </is>
      </c>
      <c r="C846" s="127" t="n">
        <v>23</v>
      </c>
      <c r="D846" s="125" t="n"/>
    </row>
    <row r="847">
      <c r="A847" s="126" t="n">
        <v>45724</v>
      </c>
      <c r="B847" s="125" t="inlineStr">
        <is>
          <t>Wiener Schnitzel</t>
        </is>
      </c>
      <c r="C847" s="127" t="n">
        <v>31</v>
      </c>
      <c r="D847" s="125" t="n"/>
    </row>
    <row r="848">
      <c r="A848" s="126" t="n">
        <v>45724</v>
      </c>
      <c r="B848" s="125" t="inlineStr">
        <is>
          <t>Salmon Fillet</t>
        </is>
      </c>
      <c r="C848" s="127" t="n">
        <v>7</v>
      </c>
      <c r="D848" s="125" t="n"/>
    </row>
    <row r="849">
      <c r="A849" s="126" t="n">
        <v>45724</v>
      </c>
      <c r="B849" s="125" t="inlineStr">
        <is>
          <t>Mushroom Risotto</t>
        </is>
      </c>
      <c r="C849" s="127" t="n">
        <v>7</v>
      </c>
      <c r="D849" s="125" t="n"/>
    </row>
    <row r="850">
      <c r="A850" s="126" t="n">
        <v>45724</v>
      </c>
      <c r="B850" s="125" t="inlineStr">
        <is>
          <t>Cheeseburger</t>
        </is>
      </c>
      <c r="C850" s="127" t="n">
        <v>31</v>
      </c>
      <c r="D850" s="125" t="n"/>
    </row>
    <row r="851">
      <c r="A851" s="126" t="n">
        <v>45724</v>
      </c>
      <c r="B851" s="125" t="inlineStr">
        <is>
          <t>Tiramisu</t>
        </is>
      </c>
      <c r="C851" s="127" t="n">
        <v>15</v>
      </c>
      <c r="D851" s="125" t="n"/>
    </row>
    <row r="852">
      <c r="A852" s="126" t="n">
        <v>45724</v>
      </c>
      <c r="B852" s="125" t="inlineStr">
        <is>
          <t>Chocolate Fondant</t>
        </is>
      </c>
      <c r="C852" s="127" t="n">
        <v>9</v>
      </c>
      <c r="D852" s="125" t="n"/>
    </row>
    <row r="853">
      <c r="A853" s="126" t="n">
        <v>45724</v>
      </c>
      <c r="B853" s="125" t="inlineStr">
        <is>
          <t>Lemon Sorbet</t>
        </is>
      </c>
      <c r="C853" s="127" t="n">
        <v>4</v>
      </c>
      <c r="D853" s="125" t="n"/>
    </row>
    <row r="854">
      <c r="A854" s="126" t="n">
        <v>45724</v>
      </c>
      <c r="B854" s="125" t="inlineStr">
        <is>
          <t>Espresso</t>
        </is>
      </c>
      <c r="C854" s="127" t="n">
        <v>31</v>
      </c>
      <c r="D854" s="125" t="n"/>
    </row>
    <row r="855">
      <c r="A855" s="126" t="n">
        <v>45724</v>
      </c>
      <c r="B855" s="125" t="inlineStr">
        <is>
          <t>Cappuccino</t>
        </is>
      </c>
      <c r="C855" s="127" t="n">
        <v>39</v>
      </c>
      <c r="D855" s="125" t="n"/>
    </row>
    <row r="856">
      <c r="A856" s="126" t="n">
        <v>45724</v>
      </c>
      <c r="B856" s="125" t="inlineStr">
        <is>
          <t>Homemade Lemonade</t>
        </is>
      </c>
      <c r="C856" s="127" t="n">
        <v>33</v>
      </c>
      <c r="D856" s="125" t="n"/>
    </row>
    <row r="857">
      <c r="A857" s="126" t="n">
        <v>45725</v>
      </c>
      <c r="B857" s="125" t="inlineStr">
        <is>
          <t>Bruschetta</t>
        </is>
      </c>
      <c r="C857" s="127" t="n">
        <v>10</v>
      </c>
      <c r="D857" s="125" t="n"/>
    </row>
    <row r="858">
      <c r="A858" s="126" t="n">
        <v>45725</v>
      </c>
      <c r="B858" s="125" t="inlineStr">
        <is>
          <t>Caesar Salad</t>
        </is>
      </c>
      <c r="C858" s="127" t="n">
        <v>14</v>
      </c>
      <c r="D858" s="125" t="n"/>
    </row>
    <row r="859">
      <c r="A859" s="126" t="n">
        <v>45725</v>
      </c>
      <c r="B859" s="125" t="inlineStr">
        <is>
          <t>Tomato Soup</t>
        </is>
      </c>
      <c r="C859" s="127" t="n">
        <v>7</v>
      </c>
      <c r="D859" s="125" t="n"/>
    </row>
    <row r="860">
      <c r="A860" s="126" t="n">
        <v>45725</v>
      </c>
      <c r="B860" s="125" t="inlineStr">
        <is>
          <t>Spaghetti Carbonara</t>
        </is>
      </c>
      <c r="C860" s="127" t="n">
        <v>29</v>
      </c>
      <c r="D860" s="125" t="n"/>
    </row>
    <row r="861">
      <c r="A861" s="126" t="n">
        <v>45725</v>
      </c>
      <c r="B861" s="125" t="inlineStr">
        <is>
          <t>Pizza Margherita</t>
        </is>
      </c>
      <c r="C861" s="127" t="n">
        <v>36</v>
      </c>
      <c r="D861" s="125" t="n"/>
    </row>
    <row r="862">
      <c r="A862" s="126" t="n">
        <v>45725</v>
      </c>
      <c r="B862" s="125" t="inlineStr">
        <is>
          <t>Wiener Schnitzel</t>
        </is>
      </c>
      <c r="C862" s="127" t="n">
        <v>23</v>
      </c>
      <c r="D862" s="125" t="n"/>
    </row>
    <row r="863">
      <c r="A863" s="126" t="n">
        <v>45725</v>
      </c>
      <c r="B863" s="125" t="inlineStr">
        <is>
          <t>Salmon Fillet</t>
        </is>
      </c>
      <c r="C863" s="127" t="n">
        <v>6</v>
      </c>
      <c r="D863" s="125" t="n"/>
    </row>
    <row r="864">
      <c r="A864" s="126" t="n">
        <v>45725</v>
      </c>
      <c r="B864" s="125" t="inlineStr">
        <is>
          <t>Mushroom Risotto</t>
        </is>
      </c>
      <c r="C864" s="127" t="n">
        <v>6</v>
      </c>
      <c r="D864" s="125" t="n"/>
    </row>
    <row r="865">
      <c r="A865" s="126" t="n">
        <v>45725</v>
      </c>
      <c r="B865" s="125" t="inlineStr">
        <is>
          <t>Cheeseburger</t>
        </is>
      </c>
      <c r="C865" s="127" t="n">
        <v>21</v>
      </c>
      <c r="D865" s="125" t="n"/>
    </row>
    <row r="866">
      <c r="A866" s="126" t="n">
        <v>45725</v>
      </c>
      <c r="B866" s="125" t="inlineStr">
        <is>
          <t>Tiramisu</t>
        </is>
      </c>
      <c r="C866" s="127" t="n">
        <v>19</v>
      </c>
      <c r="D866" s="125" t="n"/>
    </row>
    <row r="867">
      <c r="A867" s="126" t="n">
        <v>45725</v>
      </c>
      <c r="B867" s="125" t="inlineStr">
        <is>
          <t>Chocolate Fondant</t>
        </is>
      </c>
      <c r="C867" s="127" t="n">
        <v>6</v>
      </c>
      <c r="D867" s="125" t="n"/>
    </row>
    <row r="868">
      <c r="A868" s="126" t="n">
        <v>45725</v>
      </c>
      <c r="B868" s="125" t="inlineStr">
        <is>
          <t>Lemon Sorbet</t>
        </is>
      </c>
      <c r="C868" s="127" t="n">
        <v>3</v>
      </c>
      <c r="D868" s="125" t="n"/>
    </row>
    <row r="869">
      <c r="A869" s="126" t="n">
        <v>45725</v>
      </c>
      <c r="B869" s="125" t="inlineStr">
        <is>
          <t>Espresso</t>
        </is>
      </c>
      <c r="C869" s="127" t="n">
        <v>49</v>
      </c>
      <c r="D869" s="125" t="n"/>
    </row>
    <row r="870">
      <c r="A870" s="126" t="n">
        <v>45725</v>
      </c>
      <c r="B870" s="125" t="inlineStr">
        <is>
          <t>Cappuccino</t>
        </is>
      </c>
      <c r="C870" s="127" t="n">
        <v>32</v>
      </c>
      <c r="D870" s="125" t="n"/>
    </row>
    <row r="871">
      <c r="A871" s="126" t="n">
        <v>45725</v>
      </c>
      <c r="B871" s="125" t="inlineStr">
        <is>
          <t>Homemade Lemonade</t>
        </is>
      </c>
      <c r="C871" s="127" t="n">
        <v>21</v>
      </c>
      <c r="D871" s="125" t="n"/>
    </row>
    <row r="872">
      <c r="A872" s="126" t="n">
        <v>45727</v>
      </c>
      <c r="B872" s="125" t="inlineStr">
        <is>
          <t>Bruschetta</t>
        </is>
      </c>
      <c r="C872" s="127" t="n">
        <v>7</v>
      </c>
      <c r="D872" s="125" t="n"/>
    </row>
    <row r="873">
      <c r="A873" s="126" t="n">
        <v>45727</v>
      </c>
      <c r="B873" s="125" t="inlineStr">
        <is>
          <t>Caesar Salad</t>
        </is>
      </c>
      <c r="C873" s="127" t="n">
        <v>7</v>
      </c>
      <c r="D873" s="125" t="n"/>
    </row>
    <row r="874">
      <c r="A874" s="126" t="n">
        <v>45727</v>
      </c>
      <c r="B874" s="125" t="inlineStr">
        <is>
          <t>Tomato Soup</t>
        </is>
      </c>
      <c r="C874" s="127" t="n">
        <v>4</v>
      </c>
      <c r="D874" s="125" t="n"/>
    </row>
    <row r="875">
      <c r="A875" s="126" t="n">
        <v>45727</v>
      </c>
      <c r="B875" s="125" t="inlineStr">
        <is>
          <t>Spaghetti Carbonara</t>
        </is>
      </c>
      <c r="C875" s="127" t="n">
        <v>19</v>
      </c>
      <c r="D875" s="125" t="n"/>
    </row>
    <row r="876">
      <c r="A876" s="126" t="n">
        <v>45727</v>
      </c>
      <c r="B876" s="125" t="inlineStr">
        <is>
          <t>Pizza Margherita</t>
        </is>
      </c>
      <c r="C876" s="127" t="n">
        <v>22</v>
      </c>
      <c r="D876" s="125" t="n"/>
    </row>
    <row r="877">
      <c r="A877" s="126" t="n">
        <v>45727</v>
      </c>
      <c r="B877" s="125" t="inlineStr">
        <is>
          <t>Wiener Schnitzel</t>
        </is>
      </c>
      <c r="C877" s="127" t="n">
        <v>13</v>
      </c>
      <c r="D877" s="125" t="n"/>
    </row>
    <row r="878">
      <c r="A878" s="126" t="n">
        <v>45727</v>
      </c>
      <c r="B878" s="125" t="inlineStr">
        <is>
          <t>Salmon Fillet</t>
        </is>
      </c>
      <c r="C878" s="127" t="n">
        <v>4</v>
      </c>
      <c r="D878" s="125" t="n"/>
    </row>
    <row r="879">
      <c r="A879" s="126" t="n">
        <v>45727</v>
      </c>
      <c r="B879" s="125" t="inlineStr">
        <is>
          <t>Mushroom Risotto</t>
        </is>
      </c>
      <c r="C879" s="127" t="n">
        <v>5</v>
      </c>
      <c r="D879" s="125" t="n"/>
    </row>
    <row r="880">
      <c r="A880" s="126" t="n">
        <v>45727</v>
      </c>
      <c r="B880" s="125" t="inlineStr">
        <is>
          <t>Cheeseburger</t>
        </is>
      </c>
      <c r="C880" s="127" t="n">
        <v>13</v>
      </c>
      <c r="D880" s="125" t="n"/>
    </row>
    <row r="881">
      <c r="A881" s="126" t="n">
        <v>45727</v>
      </c>
      <c r="B881" s="125" t="inlineStr">
        <is>
          <t>Tiramisu</t>
        </is>
      </c>
      <c r="C881" s="127" t="n">
        <v>9</v>
      </c>
      <c r="D881" s="125" t="n"/>
    </row>
    <row r="882">
      <c r="A882" s="126" t="n">
        <v>45727</v>
      </c>
      <c r="B882" s="125" t="inlineStr">
        <is>
          <t>Chocolate Fondant</t>
        </is>
      </c>
      <c r="C882" s="127" t="n">
        <v>5</v>
      </c>
      <c r="D882" s="125" t="n"/>
    </row>
    <row r="883">
      <c r="A883" s="126" t="n">
        <v>45727</v>
      </c>
      <c r="B883" s="125" t="inlineStr">
        <is>
          <t>Lemon Sorbet</t>
        </is>
      </c>
      <c r="C883" s="127" t="n">
        <v>2</v>
      </c>
      <c r="D883" s="125" t="n"/>
    </row>
    <row r="884">
      <c r="A884" s="126" t="n">
        <v>45727</v>
      </c>
      <c r="B884" s="125" t="inlineStr">
        <is>
          <t>Espresso</t>
        </is>
      </c>
      <c r="C884" s="127" t="n">
        <v>22</v>
      </c>
      <c r="D884" s="125" t="n"/>
    </row>
    <row r="885">
      <c r="A885" s="126" t="n">
        <v>45727</v>
      </c>
      <c r="B885" s="125" t="inlineStr">
        <is>
          <t>Cappuccino</t>
        </is>
      </c>
      <c r="C885" s="127" t="n">
        <v>17</v>
      </c>
      <c r="D885" s="125" t="n"/>
    </row>
    <row r="886">
      <c r="A886" s="126" t="n">
        <v>45727</v>
      </c>
      <c r="B886" s="125" t="inlineStr">
        <is>
          <t>Homemade Lemonade</t>
        </is>
      </c>
      <c r="C886" s="127" t="n">
        <v>13</v>
      </c>
      <c r="D886" s="125" t="n"/>
    </row>
    <row r="887">
      <c r="A887" s="126" t="n">
        <v>45728</v>
      </c>
      <c r="B887" s="125" t="inlineStr">
        <is>
          <t>Bruschetta</t>
        </is>
      </c>
      <c r="C887" s="127" t="n">
        <v>12</v>
      </c>
      <c r="D887" s="125" t="n"/>
    </row>
    <row r="888">
      <c r="A888" s="126" t="n">
        <v>45728</v>
      </c>
      <c r="B888" s="125" t="inlineStr">
        <is>
          <t>Caesar Salad</t>
        </is>
      </c>
      <c r="C888" s="127" t="n">
        <v>9</v>
      </c>
      <c r="D888" s="125" t="n"/>
    </row>
    <row r="889">
      <c r="A889" s="126" t="n">
        <v>45728</v>
      </c>
      <c r="B889" s="125" t="inlineStr">
        <is>
          <t>Tomato Soup</t>
        </is>
      </c>
      <c r="C889" s="127" t="n">
        <v>4</v>
      </c>
      <c r="D889" s="125" t="n"/>
    </row>
    <row r="890">
      <c r="A890" s="126" t="n">
        <v>45728</v>
      </c>
      <c r="B890" s="125" t="inlineStr">
        <is>
          <t>Spaghetti Carbonara</t>
        </is>
      </c>
      <c r="C890" s="127" t="n">
        <v>21</v>
      </c>
      <c r="D890" s="125" t="n"/>
    </row>
    <row r="891">
      <c r="A891" s="126" t="n">
        <v>45728</v>
      </c>
      <c r="B891" s="125" t="inlineStr">
        <is>
          <t>Pizza Margherita</t>
        </is>
      </c>
      <c r="C891" s="127" t="n">
        <v>25</v>
      </c>
      <c r="D891" s="125" t="n"/>
    </row>
    <row r="892">
      <c r="A892" s="126" t="n">
        <v>45728</v>
      </c>
      <c r="B892" s="125" t="inlineStr">
        <is>
          <t>Wiener Schnitzel</t>
        </is>
      </c>
      <c r="C892" s="127" t="n">
        <v>11</v>
      </c>
      <c r="D892" s="125" t="n"/>
    </row>
    <row r="893">
      <c r="A893" s="126" t="n">
        <v>45728</v>
      </c>
      <c r="B893" s="125" t="inlineStr">
        <is>
          <t>Salmon Fillet</t>
        </is>
      </c>
      <c r="C893" s="127" t="n">
        <v>6</v>
      </c>
      <c r="D893" s="125" t="n"/>
    </row>
    <row r="894">
      <c r="A894" s="126" t="n">
        <v>45728</v>
      </c>
      <c r="B894" s="125" t="inlineStr">
        <is>
          <t>Mushroom Risotto</t>
        </is>
      </c>
      <c r="C894" s="127" t="n">
        <v>4</v>
      </c>
      <c r="D894" s="125" t="n"/>
    </row>
    <row r="895">
      <c r="A895" s="126" t="n">
        <v>45728</v>
      </c>
      <c r="B895" s="125" t="inlineStr">
        <is>
          <t>Cheeseburger</t>
        </is>
      </c>
      <c r="C895" s="127" t="n">
        <v>16</v>
      </c>
      <c r="D895" s="125" t="n"/>
    </row>
    <row r="896">
      <c r="A896" s="126" t="n">
        <v>45728</v>
      </c>
      <c r="B896" s="125" t="inlineStr">
        <is>
          <t>Tiramisu</t>
        </is>
      </c>
      <c r="C896" s="127" t="n">
        <v>14</v>
      </c>
      <c r="D896" s="125" t="n"/>
    </row>
    <row r="897">
      <c r="A897" s="126" t="n">
        <v>45728</v>
      </c>
      <c r="B897" s="125" t="inlineStr">
        <is>
          <t>Chocolate Fondant</t>
        </is>
      </c>
      <c r="C897" s="127" t="n">
        <v>6</v>
      </c>
      <c r="D897" s="125" t="n"/>
    </row>
    <row r="898">
      <c r="A898" s="126" t="n">
        <v>45728</v>
      </c>
      <c r="B898" s="125" t="inlineStr">
        <is>
          <t>Lemon Sorbet</t>
        </is>
      </c>
      <c r="C898" s="127" t="n">
        <v>2</v>
      </c>
      <c r="D898" s="125" t="n"/>
    </row>
    <row r="899">
      <c r="A899" s="126" t="n">
        <v>45728</v>
      </c>
      <c r="B899" s="125" t="inlineStr">
        <is>
          <t>Espresso</t>
        </is>
      </c>
      <c r="C899" s="127" t="n">
        <v>30</v>
      </c>
      <c r="D899" s="125" t="n"/>
    </row>
    <row r="900">
      <c r="A900" s="126" t="n">
        <v>45728</v>
      </c>
      <c r="B900" s="125" t="inlineStr">
        <is>
          <t>Cappuccino</t>
        </is>
      </c>
      <c r="C900" s="127" t="n">
        <v>18</v>
      </c>
      <c r="D900" s="125" t="n"/>
    </row>
    <row r="901">
      <c r="A901" s="126" t="n">
        <v>45728</v>
      </c>
      <c r="B901" s="125" t="inlineStr">
        <is>
          <t>Homemade Lemonade</t>
        </is>
      </c>
      <c r="C901" s="127" t="n">
        <v>23</v>
      </c>
      <c r="D901" s="125" t="n"/>
    </row>
    <row r="902">
      <c r="A902" s="126" t="n">
        <v>45729</v>
      </c>
      <c r="B902" s="125" t="inlineStr">
        <is>
          <t>Bruschetta</t>
        </is>
      </c>
      <c r="C902" s="127" t="n">
        <v>11</v>
      </c>
      <c r="D902" s="125" t="n"/>
    </row>
    <row r="903">
      <c r="A903" s="126" t="n">
        <v>45729</v>
      </c>
      <c r="B903" s="125" t="inlineStr">
        <is>
          <t>Caesar Salad</t>
        </is>
      </c>
      <c r="C903" s="127" t="n">
        <v>12</v>
      </c>
      <c r="D903" s="125" t="n"/>
    </row>
    <row r="904">
      <c r="A904" s="126" t="n">
        <v>45729</v>
      </c>
      <c r="B904" s="125" t="inlineStr">
        <is>
          <t>Tomato Soup</t>
        </is>
      </c>
      <c r="C904" s="127" t="n">
        <v>5</v>
      </c>
      <c r="D904" s="125" t="n"/>
    </row>
    <row r="905">
      <c r="A905" s="126" t="n">
        <v>45729</v>
      </c>
      <c r="B905" s="125" t="inlineStr">
        <is>
          <t>Spaghetti Carbonara</t>
        </is>
      </c>
      <c r="C905" s="127" t="n">
        <v>25</v>
      </c>
      <c r="D905" s="125" t="n"/>
    </row>
    <row r="906">
      <c r="A906" s="126" t="n">
        <v>45729</v>
      </c>
      <c r="B906" s="125" t="inlineStr">
        <is>
          <t>Pizza Margherita</t>
        </is>
      </c>
      <c r="C906" s="127" t="n">
        <v>38</v>
      </c>
      <c r="D906" s="125" t="n"/>
    </row>
    <row r="907">
      <c r="A907" s="126" t="n">
        <v>45729</v>
      </c>
      <c r="B907" s="125" t="inlineStr">
        <is>
          <t>Wiener Schnitzel</t>
        </is>
      </c>
      <c r="C907" s="127" t="n">
        <v>8</v>
      </c>
      <c r="D907" s="125" t="n"/>
    </row>
    <row r="908">
      <c r="A908" s="126" t="n">
        <v>45729</v>
      </c>
      <c r="B908" s="125" t="inlineStr">
        <is>
          <t>Salmon Fillet</t>
        </is>
      </c>
      <c r="C908" s="127" t="n">
        <v>5</v>
      </c>
      <c r="D908" s="125" t="n"/>
    </row>
    <row r="909">
      <c r="A909" s="126" t="n">
        <v>45729</v>
      </c>
      <c r="B909" s="125" t="inlineStr">
        <is>
          <t>Mushroom Risotto</t>
        </is>
      </c>
      <c r="C909" s="127" t="n">
        <v>5</v>
      </c>
      <c r="D909" s="125" t="n"/>
    </row>
    <row r="910">
      <c r="A910" s="126" t="n">
        <v>45729</v>
      </c>
      <c r="B910" s="125" t="inlineStr">
        <is>
          <t>Cheeseburger</t>
        </is>
      </c>
      <c r="C910" s="127" t="n">
        <v>19</v>
      </c>
      <c r="D910" s="125" t="n"/>
    </row>
    <row r="911">
      <c r="A911" s="126" t="n">
        <v>45729</v>
      </c>
      <c r="B911" s="125" t="inlineStr">
        <is>
          <t>Tiramisu</t>
        </is>
      </c>
      <c r="C911" s="127" t="n">
        <v>12</v>
      </c>
      <c r="D911" s="125" t="n"/>
    </row>
    <row r="912">
      <c r="A912" s="126" t="n">
        <v>45729</v>
      </c>
      <c r="B912" s="125" t="inlineStr">
        <is>
          <t>Chocolate Fondant</t>
        </is>
      </c>
      <c r="C912" s="127" t="n">
        <v>8</v>
      </c>
      <c r="D912" s="125" t="n"/>
    </row>
    <row r="913">
      <c r="A913" s="126" t="n">
        <v>45729</v>
      </c>
      <c r="B913" s="125" t="inlineStr">
        <is>
          <t>Lemon Sorbet</t>
        </is>
      </c>
      <c r="C913" s="127" t="n">
        <v>3</v>
      </c>
      <c r="D913" s="125" t="n"/>
    </row>
    <row r="914">
      <c r="A914" s="126" t="n">
        <v>45729</v>
      </c>
      <c r="B914" s="125" t="inlineStr">
        <is>
          <t>Espresso</t>
        </is>
      </c>
      <c r="C914" s="127" t="n">
        <v>22</v>
      </c>
      <c r="D914" s="125" t="n"/>
    </row>
    <row r="915">
      <c r="A915" s="126" t="n">
        <v>45729</v>
      </c>
      <c r="B915" s="125" t="inlineStr">
        <is>
          <t>Cappuccino</t>
        </is>
      </c>
      <c r="C915" s="127" t="n">
        <v>28</v>
      </c>
      <c r="D915" s="125" t="n"/>
    </row>
    <row r="916">
      <c r="A916" s="126" t="n">
        <v>45729</v>
      </c>
      <c r="B916" s="125" t="inlineStr">
        <is>
          <t>Homemade Lemonade</t>
        </is>
      </c>
      <c r="C916" s="127" t="n">
        <v>13</v>
      </c>
      <c r="D916" s="125" t="n"/>
    </row>
    <row r="917">
      <c r="A917" s="126" t="n">
        <v>45730</v>
      </c>
      <c r="B917" s="125" t="inlineStr">
        <is>
          <t>Bruschetta</t>
        </is>
      </c>
      <c r="C917" s="127" t="n">
        <v>19</v>
      </c>
      <c r="D917" s="125" t="n"/>
    </row>
    <row r="918">
      <c r="A918" s="126" t="n">
        <v>45730</v>
      </c>
      <c r="B918" s="125" t="inlineStr">
        <is>
          <t>Caesar Salad</t>
        </is>
      </c>
      <c r="C918" s="127" t="n">
        <v>12</v>
      </c>
      <c r="D918" s="125" t="n"/>
    </row>
    <row r="919">
      <c r="A919" s="126" t="n">
        <v>45730</v>
      </c>
      <c r="B919" s="125" t="inlineStr">
        <is>
          <t>Tomato Soup</t>
        </is>
      </c>
      <c r="C919" s="127" t="n">
        <v>7</v>
      </c>
      <c r="D919" s="125" t="n"/>
    </row>
    <row r="920">
      <c r="A920" s="126" t="n">
        <v>45730</v>
      </c>
      <c r="B920" s="125" t="inlineStr">
        <is>
          <t>Spaghetti Carbonara</t>
        </is>
      </c>
      <c r="C920" s="127" t="n">
        <v>35</v>
      </c>
      <c r="D920" s="125" t="n"/>
    </row>
    <row r="921">
      <c r="A921" s="126" t="n">
        <v>45730</v>
      </c>
      <c r="B921" s="125" t="inlineStr">
        <is>
          <t>Pizza Margherita</t>
        </is>
      </c>
      <c r="C921" s="127" t="n">
        <v>37</v>
      </c>
      <c r="D921" s="125" t="n"/>
    </row>
    <row r="922">
      <c r="A922" s="126" t="n">
        <v>45730</v>
      </c>
      <c r="B922" s="125" t="inlineStr">
        <is>
          <t>Wiener Schnitzel</t>
        </is>
      </c>
      <c r="C922" s="127" t="n">
        <v>15</v>
      </c>
      <c r="D922" s="125" t="n"/>
    </row>
    <row r="923">
      <c r="A923" s="126" t="n">
        <v>45730</v>
      </c>
      <c r="B923" s="125" t="inlineStr">
        <is>
          <t>Salmon Fillet</t>
        </is>
      </c>
      <c r="C923" s="127" t="n">
        <v>5</v>
      </c>
      <c r="D923" s="125" t="n"/>
    </row>
    <row r="924">
      <c r="A924" s="126" t="n">
        <v>45730</v>
      </c>
      <c r="B924" s="125" t="inlineStr">
        <is>
          <t>Mushroom Risotto</t>
        </is>
      </c>
      <c r="C924" s="127" t="n">
        <v>7</v>
      </c>
      <c r="D924" s="125" t="n"/>
    </row>
    <row r="925">
      <c r="A925" s="126" t="n">
        <v>45730</v>
      </c>
      <c r="B925" s="125" t="inlineStr">
        <is>
          <t>Cheeseburger</t>
        </is>
      </c>
      <c r="C925" s="127" t="n">
        <v>29</v>
      </c>
      <c r="D925" s="125" t="n"/>
    </row>
    <row r="926">
      <c r="A926" s="126" t="n">
        <v>45730</v>
      </c>
      <c r="B926" s="125" t="inlineStr">
        <is>
          <t>Tiramisu</t>
        </is>
      </c>
      <c r="C926" s="127" t="n">
        <v>15</v>
      </c>
      <c r="D926" s="125" t="n"/>
    </row>
    <row r="927">
      <c r="A927" s="126" t="n">
        <v>45730</v>
      </c>
      <c r="B927" s="125" t="inlineStr">
        <is>
          <t>Chocolate Fondant</t>
        </is>
      </c>
      <c r="C927" s="127" t="n">
        <v>8</v>
      </c>
      <c r="D927" s="125" t="n"/>
    </row>
    <row r="928">
      <c r="A928" s="126" t="n">
        <v>45730</v>
      </c>
      <c r="B928" s="125" t="inlineStr">
        <is>
          <t>Lemon Sorbet</t>
        </is>
      </c>
      <c r="C928" s="127" t="n">
        <v>4</v>
      </c>
      <c r="D928" s="125" t="n"/>
    </row>
    <row r="929">
      <c r="A929" s="126" t="n">
        <v>45730</v>
      </c>
      <c r="B929" s="125" t="inlineStr">
        <is>
          <t>Espresso</t>
        </is>
      </c>
      <c r="C929" s="127" t="n">
        <v>46</v>
      </c>
      <c r="D929" s="125" t="n"/>
    </row>
    <row r="930">
      <c r="A930" s="126" t="n">
        <v>45730</v>
      </c>
      <c r="B930" s="125" t="inlineStr">
        <is>
          <t>Cappuccino</t>
        </is>
      </c>
      <c r="C930" s="127" t="n">
        <v>19</v>
      </c>
      <c r="D930" s="125" t="n"/>
    </row>
    <row r="931">
      <c r="A931" s="126" t="n">
        <v>45730</v>
      </c>
      <c r="B931" s="125" t="inlineStr">
        <is>
          <t>Homemade Lemonade</t>
        </is>
      </c>
      <c r="C931" s="127" t="n">
        <v>23</v>
      </c>
      <c r="D931" s="125" t="n"/>
    </row>
    <row r="932">
      <c r="A932" s="126" t="n">
        <v>45731</v>
      </c>
      <c r="B932" s="125" t="inlineStr">
        <is>
          <t>Bruschetta</t>
        </is>
      </c>
      <c r="C932" s="127" t="n">
        <v>21</v>
      </c>
      <c r="D932" s="125" t="n"/>
    </row>
    <row r="933">
      <c r="A933" s="126" t="n">
        <v>45731</v>
      </c>
      <c r="B933" s="125" t="inlineStr">
        <is>
          <t>Caesar Salad</t>
        </is>
      </c>
      <c r="C933" s="127" t="n">
        <v>17</v>
      </c>
      <c r="D933" s="125" t="n"/>
    </row>
    <row r="934">
      <c r="A934" s="126" t="n">
        <v>45731</v>
      </c>
      <c r="B934" s="125" t="inlineStr">
        <is>
          <t>Tomato Soup</t>
        </is>
      </c>
      <c r="C934" s="127" t="n">
        <v>9</v>
      </c>
      <c r="D934" s="125" t="n"/>
    </row>
    <row r="935">
      <c r="A935" s="126" t="n">
        <v>45731</v>
      </c>
      <c r="B935" s="125" t="inlineStr">
        <is>
          <t>Spaghetti Carbonara</t>
        </is>
      </c>
      <c r="C935" s="127" t="n">
        <v>18</v>
      </c>
      <c r="D935" s="125" t="n"/>
    </row>
    <row r="936">
      <c r="A936" s="126" t="n">
        <v>45731</v>
      </c>
      <c r="B936" s="125" t="inlineStr">
        <is>
          <t>Pizza Margherita</t>
        </is>
      </c>
      <c r="C936" s="127" t="n">
        <v>42</v>
      </c>
      <c r="D936" s="125" t="n"/>
    </row>
    <row r="937">
      <c r="A937" s="126" t="n">
        <v>45731</v>
      </c>
      <c r="B937" s="125" t="inlineStr">
        <is>
          <t>Wiener Schnitzel</t>
        </is>
      </c>
      <c r="C937" s="127" t="n">
        <v>25</v>
      </c>
      <c r="D937" s="125" t="n"/>
    </row>
    <row r="938">
      <c r="A938" s="126" t="n">
        <v>45731</v>
      </c>
      <c r="B938" s="125" t="inlineStr">
        <is>
          <t>Salmon Fillet</t>
        </is>
      </c>
      <c r="C938" s="127" t="n">
        <v>12</v>
      </c>
      <c r="D938" s="125" t="n"/>
    </row>
    <row r="939">
      <c r="A939" s="126" t="n">
        <v>45731</v>
      </c>
      <c r="B939" s="125" t="inlineStr">
        <is>
          <t>Mushroom Risotto</t>
        </is>
      </c>
      <c r="C939" s="127" t="n">
        <v>6</v>
      </c>
      <c r="D939" s="125" t="n"/>
    </row>
    <row r="940">
      <c r="A940" s="126" t="n">
        <v>45731</v>
      </c>
      <c r="B940" s="125" t="inlineStr">
        <is>
          <t>Cheeseburger</t>
        </is>
      </c>
      <c r="C940" s="127" t="n">
        <v>27</v>
      </c>
      <c r="D940" s="125" t="n"/>
    </row>
    <row r="941">
      <c r="A941" s="126" t="n">
        <v>45731</v>
      </c>
      <c r="B941" s="125" t="inlineStr">
        <is>
          <t>Tiramisu</t>
        </is>
      </c>
      <c r="C941" s="127" t="n">
        <v>21</v>
      </c>
      <c r="D941" s="125" t="n"/>
    </row>
    <row r="942">
      <c r="A942" s="126" t="n">
        <v>45731</v>
      </c>
      <c r="B942" s="125" t="inlineStr">
        <is>
          <t>Chocolate Fondant</t>
        </is>
      </c>
      <c r="C942" s="127" t="n">
        <v>9</v>
      </c>
      <c r="D942" s="125" t="n"/>
    </row>
    <row r="943">
      <c r="A943" s="126" t="n">
        <v>45731</v>
      </c>
      <c r="B943" s="125" t="inlineStr">
        <is>
          <t>Lemon Sorbet</t>
        </is>
      </c>
      <c r="C943" s="127" t="n">
        <v>4</v>
      </c>
      <c r="D943" s="125" t="n"/>
    </row>
    <row r="944">
      <c r="A944" s="126" t="n">
        <v>45731</v>
      </c>
      <c r="B944" s="125" t="inlineStr">
        <is>
          <t>Espresso</t>
        </is>
      </c>
      <c r="C944" s="127" t="n">
        <v>56</v>
      </c>
      <c r="D944" s="125" t="n"/>
    </row>
    <row r="945">
      <c r="A945" s="126" t="n">
        <v>45731</v>
      </c>
      <c r="B945" s="125" t="inlineStr">
        <is>
          <t>Cappuccino</t>
        </is>
      </c>
      <c r="C945" s="127" t="n">
        <v>32</v>
      </c>
      <c r="D945" s="125" t="n"/>
    </row>
    <row r="946">
      <c r="A946" s="126" t="n">
        <v>45731</v>
      </c>
      <c r="B946" s="125" t="inlineStr">
        <is>
          <t>Homemade Lemonade</t>
        </is>
      </c>
      <c r="C946" s="127" t="n">
        <v>29</v>
      </c>
      <c r="D946" s="125" t="n"/>
    </row>
    <row r="947">
      <c r="A947" s="126" t="n">
        <v>45732</v>
      </c>
      <c r="B947" s="125" t="inlineStr">
        <is>
          <t>Bruschetta</t>
        </is>
      </c>
      <c r="C947" s="127" t="n">
        <v>13</v>
      </c>
      <c r="D947" s="125" t="n"/>
    </row>
    <row r="948">
      <c r="A948" s="126" t="n">
        <v>45732</v>
      </c>
      <c r="B948" s="125" t="inlineStr">
        <is>
          <t>Caesar Salad</t>
        </is>
      </c>
      <c r="C948" s="127" t="n">
        <v>12</v>
      </c>
      <c r="D948" s="125" t="n"/>
    </row>
    <row r="949">
      <c r="A949" s="126" t="n">
        <v>45732</v>
      </c>
      <c r="B949" s="125" t="inlineStr">
        <is>
          <t>Tomato Soup</t>
        </is>
      </c>
      <c r="C949" s="127" t="n">
        <v>6</v>
      </c>
      <c r="D949" s="125" t="n"/>
    </row>
    <row r="950">
      <c r="A950" s="126" t="n">
        <v>45732</v>
      </c>
      <c r="B950" s="125" t="inlineStr">
        <is>
          <t>Spaghetti Carbonara</t>
        </is>
      </c>
      <c r="C950" s="127" t="n">
        <v>19</v>
      </c>
      <c r="D950" s="125" t="n"/>
    </row>
    <row r="951">
      <c r="A951" s="126" t="n">
        <v>45732</v>
      </c>
      <c r="B951" s="125" t="inlineStr">
        <is>
          <t>Pizza Margherita</t>
        </is>
      </c>
      <c r="C951" s="127" t="n">
        <v>40</v>
      </c>
      <c r="D951" s="125" t="n"/>
    </row>
    <row r="952">
      <c r="A952" s="126" t="n">
        <v>45732</v>
      </c>
      <c r="B952" s="125" t="inlineStr">
        <is>
          <t>Wiener Schnitzel</t>
        </is>
      </c>
      <c r="C952" s="127" t="n">
        <v>20</v>
      </c>
      <c r="D952" s="125" t="n"/>
    </row>
    <row r="953">
      <c r="A953" s="126" t="n">
        <v>45732</v>
      </c>
      <c r="B953" s="125" t="inlineStr">
        <is>
          <t>Salmon Fillet</t>
        </is>
      </c>
      <c r="C953" s="127" t="n">
        <v>6</v>
      </c>
      <c r="D953" s="125" t="n"/>
    </row>
    <row r="954">
      <c r="A954" s="126" t="n">
        <v>45732</v>
      </c>
      <c r="B954" s="125" t="inlineStr">
        <is>
          <t>Mushroom Risotto</t>
        </is>
      </c>
      <c r="C954" s="127" t="n">
        <v>6</v>
      </c>
      <c r="D954" s="125" t="n"/>
    </row>
    <row r="955">
      <c r="A955" s="126" t="n">
        <v>45732</v>
      </c>
      <c r="B955" s="125" t="inlineStr">
        <is>
          <t>Cheeseburger</t>
        </is>
      </c>
      <c r="C955" s="127" t="n">
        <v>27</v>
      </c>
      <c r="D955" s="125" t="n"/>
    </row>
    <row r="956">
      <c r="A956" s="126" t="n">
        <v>45732</v>
      </c>
      <c r="B956" s="125" t="inlineStr">
        <is>
          <t>Tiramisu</t>
        </is>
      </c>
      <c r="C956" s="127" t="n">
        <v>14</v>
      </c>
      <c r="D956" s="125" t="n"/>
    </row>
    <row r="957">
      <c r="A957" s="126" t="n">
        <v>45732</v>
      </c>
      <c r="B957" s="125" t="inlineStr">
        <is>
          <t>Chocolate Fondant</t>
        </is>
      </c>
      <c r="C957" s="127" t="n">
        <v>6</v>
      </c>
      <c r="D957" s="125" t="n"/>
    </row>
    <row r="958">
      <c r="A958" s="126" t="n">
        <v>45732</v>
      </c>
      <c r="B958" s="125" t="inlineStr">
        <is>
          <t>Lemon Sorbet</t>
        </is>
      </c>
      <c r="C958" s="127" t="n">
        <v>4</v>
      </c>
      <c r="D958" s="125" t="n"/>
    </row>
    <row r="959">
      <c r="A959" s="126" t="n">
        <v>45732</v>
      </c>
      <c r="B959" s="125" t="inlineStr">
        <is>
          <t>Espresso</t>
        </is>
      </c>
      <c r="C959" s="127" t="n">
        <v>41</v>
      </c>
      <c r="D959" s="125" t="n"/>
    </row>
    <row r="960">
      <c r="A960" s="126" t="n">
        <v>45732</v>
      </c>
      <c r="B960" s="125" t="inlineStr">
        <is>
          <t>Cappuccino</t>
        </is>
      </c>
      <c r="C960" s="127" t="n">
        <v>28</v>
      </c>
      <c r="D960" s="125" t="n"/>
    </row>
    <row r="961">
      <c r="A961" s="126" t="n">
        <v>45732</v>
      </c>
      <c r="B961" s="125" t="inlineStr">
        <is>
          <t>Homemade Lemonade</t>
        </is>
      </c>
      <c r="C961" s="127" t="n">
        <v>14</v>
      </c>
      <c r="D961" s="125" t="n"/>
    </row>
    <row r="962">
      <c r="A962" s="126" t="n">
        <v>45734</v>
      </c>
      <c r="B962" s="125" t="inlineStr">
        <is>
          <t>Bruschetta</t>
        </is>
      </c>
      <c r="C962" s="127" t="n">
        <v>11</v>
      </c>
      <c r="D962" s="125" t="n"/>
    </row>
    <row r="963">
      <c r="A963" s="126" t="n">
        <v>45734</v>
      </c>
      <c r="B963" s="125" t="inlineStr">
        <is>
          <t>Caesar Salad</t>
        </is>
      </c>
      <c r="C963" s="127" t="n">
        <v>8</v>
      </c>
      <c r="D963" s="125" t="n"/>
    </row>
    <row r="964">
      <c r="A964" s="126" t="n">
        <v>45734</v>
      </c>
      <c r="B964" s="125" t="inlineStr">
        <is>
          <t>Tomato Soup</t>
        </is>
      </c>
      <c r="C964" s="127" t="n">
        <v>4</v>
      </c>
      <c r="D964" s="125" t="n"/>
    </row>
    <row r="965">
      <c r="A965" s="126" t="n">
        <v>45734</v>
      </c>
      <c r="B965" s="125" t="inlineStr">
        <is>
          <t>Spaghetti Carbonara</t>
        </is>
      </c>
      <c r="C965" s="127" t="n">
        <v>16</v>
      </c>
      <c r="D965" s="125" t="n"/>
    </row>
    <row r="966">
      <c r="A966" s="126" t="n">
        <v>45734</v>
      </c>
      <c r="B966" s="125" t="inlineStr">
        <is>
          <t>Pizza Margherita</t>
        </is>
      </c>
      <c r="C966" s="127" t="n">
        <v>22</v>
      </c>
      <c r="D966" s="125" t="n"/>
    </row>
    <row r="967">
      <c r="A967" s="126" t="n">
        <v>45734</v>
      </c>
      <c r="B967" s="125" t="inlineStr">
        <is>
          <t>Wiener Schnitzel</t>
        </is>
      </c>
      <c r="C967" s="127" t="n">
        <v>11</v>
      </c>
      <c r="D967" s="125" t="n"/>
    </row>
    <row r="968">
      <c r="A968" s="126" t="n">
        <v>45734</v>
      </c>
      <c r="B968" s="125" t="inlineStr">
        <is>
          <t>Salmon Fillet</t>
        </is>
      </c>
      <c r="C968" s="127" t="n">
        <v>3</v>
      </c>
      <c r="D968" s="125" t="n"/>
    </row>
    <row r="969">
      <c r="A969" s="126" t="n">
        <v>45734</v>
      </c>
      <c r="B969" s="125" t="inlineStr">
        <is>
          <t>Mushroom Risotto</t>
        </is>
      </c>
      <c r="C969" s="127" t="n">
        <v>3</v>
      </c>
      <c r="D969" s="125" t="n"/>
    </row>
    <row r="970">
      <c r="A970" s="126" t="n">
        <v>45734</v>
      </c>
      <c r="B970" s="125" t="inlineStr">
        <is>
          <t>Cheeseburger</t>
        </is>
      </c>
      <c r="C970" s="127" t="n">
        <v>13</v>
      </c>
      <c r="D970" s="125" t="n"/>
    </row>
    <row r="971">
      <c r="A971" s="126" t="n">
        <v>45734</v>
      </c>
      <c r="B971" s="125" t="inlineStr">
        <is>
          <t>Tiramisu</t>
        </is>
      </c>
      <c r="C971" s="127" t="n">
        <v>9</v>
      </c>
      <c r="D971" s="125" t="n"/>
    </row>
    <row r="972">
      <c r="A972" s="126" t="n">
        <v>45734</v>
      </c>
      <c r="B972" s="125" t="inlineStr">
        <is>
          <t>Chocolate Fondant</t>
        </is>
      </c>
      <c r="C972" s="127" t="n">
        <v>3</v>
      </c>
      <c r="D972" s="125" t="n"/>
    </row>
    <row r="973">
      <c r="A973" s="126" t="n">
        <v>45734</v>
      </c>
      <c r="B973" s="125" t="inlineStr">
        <is>
          <t>Lemon Sorbet</t>
        </is>
      </c>
      <c r="C973" s="127" t="n">
        <v>3</v>
      </c>
      <c r="D973" s="125" t="n"/>
    </row>
    <row r="974">
      <c r="A974" s="126" t="n">
        <v>45734</v>
      </c>
      <c r="B974" s="125" t="inlineStr">
        <is>
          <t>Espresso</t>
        </is>
      </c>
      <c r="C974" s="127" t="n">
        <v>18</v>
      </c>
      <c r="D974" s="125" t="n"/>
    </row>
    <row r="975">
      <c r="A975" s="126" t="n">
        <v>45734</v>
      </c>
      <c r="B975" s="125" t="inlineStr">
        <is>
          <t>Cappuccino</t>
        </is>
      </c>
      <c r="C975" s="127" t="n">
        <v>21</v>
      </c>
      <c r="D975" s="125" t="n"/>
    </row>
    <row r="976">
      <c r="A976" s="126" t="n">
        <v>45734</v>
      </c>
      <c r="B976" s="125" t="inlineStr">
        <is>
          <t>Homemade Lemonade</t>
        </is>
      </c>
      <c r="C976" s="127" t="n">
        <v>11</v>
      </c>
      <c r="D976" s="125" t="n"/>
    </row>
    <row r="977">
      <c r="A977" s="126" t="n">
        <v>45735</v>
      </c>
      <c r="B977" s="125" t="inlineStr">
        <is>
          <t>Bruschetta</t>
        </is>
      </c>
      <c r="C977" s="127" t="n">
        <v>11</v>
      </c>
      <c r="D977" s="125" t="n"/>
    </row>
    <row r="978">
      <c r="A978" s="126" t="n">
        <v>45735</v>
      </c>
      <c r="B978" s="125" t="inlineStr">
        <is>
          <t>Caesar Salad</t>
        </is>
      </c>
      <c r="C978" s="127" t="n">
        <v>11</v>
      </c>
      <c r="D978" s="125" t="n"/>
    </row>
    <row r="979">
      <c r="A979" s="126" t="n">
        <v>45735</v>
      </c>
      <c r="B979" s="125" t="inlineStr">
        <is>
          <t>Tomato Soup</t>
        </is>
      </c>
      <c r="C979" s="127" t="n">
        <v>5</v>
      </c>
      <c r="D979" s="125" t="n"/>
    </row>
    <row r="980">
      <c r="A980" s="126" t="n">
        <v>45735</v>
      </c>
      <c r="B980" s="125" t="inlineStr">
        <is>
          <t>Spaghetti Carbonara</t>
        </is>
      </c>
      <c r="C980" s="127" t="n">
        <v>17</v>
      </c>
      <c r="D980" s="125" t="n"/>
    </row>
    <row r="981">
      <c r="A981" s="126" t="n">
        <v>45735</v>
      </c>
      <c r="B981" s="125" t="inlineStr">
        <is>
          <t>Pizza Margherita</t>
        </is>
      </c>
      <c r="C981" s="127" t="n">
        <v>24</v>
      </c>
      <c r="D981" s="125" t="n"/>
    </row>
    <row r="982">
      <c r="A982" s="126" t="n">
        <v>45735</v>
      </c>
      <c r="B982" s="125" t="inlineStr">
        <is>
          <t>Wiener Schnitzel</t>
        </is>
      </c>
      <c r="C982" s="127" t="n">
        <v>14</v>
      </c>
      <c r="D982" s="125" t="n"/>
    </row>
    <row r="983">
      <c r="A983" s="126" t="n">
        <v>45735</v>
      </c>
      <c r="B983" s="125" t="inlineStr">
        <is>
          <t>Salmon Fillet</t>
        </is>
      </c>
      <c r="C983" s="127" t="n">
        <v>3</v>
      </c>
      <c r="D983" s="125" t="n"/>
    </row>
    <row r="984">
      <c r="A984" s="126" t="n">
        <v>45735</v>
      </c>
      <c r="B984" s="125" t="inlineStr">
        <is>
          <t>Mushroom Risotto</t>
        </is>
      </c>
      <c r="C984" s="127" t="n">
        <v>3</v>
      </c>
      <c r="D984" s="125" t="n"/>
    </row>
    <row r="985">
      <c r="A985" s="126" t="n">
        <v>45735</v>
      </c>
      <c r="B985" s="125" t="inlineStr">
        <is>
          <t>Cheeseburger</t>
        </is>
      </c>
      <c r="C985" s="127" t="n">
        <v>17</v>
      </c>
      <c r="D985" s="125" t="n"/>
    </row>
    <row r="986">
      <c r="A986" s="126" t="n">
        <v>45735</v>
      </c>
      <c r="B986" s="125" t="inlineStr">
        <is>
          <t>Tiramisu</t>
        </is>
      </c>
      <c r="C986" s="127" t="n">
        <v>11</v>
      </c>
      <c r="D986" s="125" t="n"/>
    </row>
    <row r="987">
      <c r="A987" s="126" t="n">
        <v>45735</v>
      </c>
      <c r="B987" s="125" t="inlineStr">
        <is>
          <t>Chocolate Fondant</t>
        </is>
      </c>
      <c r="C987" s="127" t="n">
        <v>5</v>
      </c>
      <c r="D987" s="125" t="n"/>
    </row>
    <row r="988">
      <c r="A988" s="126" t="n">
        <v>45735</v>
      </c>
      <c r="B988" s="125" t="inlineStr">
        <is>
          <t>Lemon Sorbet</t>
        </is>
      </c>
      <c r="C988" s="127" t="n">
        <v>3</v>
      </c>
      <c r="D988" s="125" t="n"/>
    </row>
    <row r="989">
      <c r="A989" s="126" t="n">
        <v>45735</v>
      </c>
      <c r="B989" s="125" t="inlineStr">
        <is>
          <t>Espresso</t>
        </is>
      </c>
      <c r="C989" s="127" t="n">
        <v>31</v>
      </c>
      <c r="D989" s="125" t="n"/>
    </row>
    <row r="990">
      <c r="A990" s="126" t="n">
        <v>45735</v>
      </c>
      <c r="B990" s="125" t="inlineStr">
        <is>
          <t>Cappuccino</t>
        </is>
      </c>
      <c r="C990" s="127" t="n">
        <v>25</v>
      </c>
      <c r="D990" s="125" t="n"/>
    </row>
    <row r="991">
      <c r="A991" s="126" t="n">
        <v>45735</v>
      </c>
      <c r="B991" s="125" t="inlineStr">
        <is>
          <t>Homemade Lemonade</t>
        </is>
      </c>
      <c r="C991" s="127" t="n">
        <v>18</v>
      </c>
      <c r="D991" s="125" t="n"/>
    </row>
    <row r="992">
      <c r="A992" s="126" t="n">
        <v>45736</v>
      </c>
      <c r="B992" s="125" t="inlineStr">
        <is>
          <t>Bruschetta</t>
        </is>
      </c>
      <c r="C992" s="127" t="n">
        <v>11</v>
      </c>
      <c r="D992" s="125" t="n"/>
    </row>
    <row r="993">
      <c r="A993" s="126" t="n">
        <v>45736</v>
      </c>
      <c r="B993" s="125" t="inlineStr">
        <is>
          <t>Caesar Salad</t>
        </is>
      </c>
      <c r="C993" s="127" t="n">
        <v>10</v>
      </c>
      <c r="D993" s="125" t="n"/>
    </row>
    <row r="994">
      <c r="A994" s="126" t="n">
        <v>45736</v>
      </c>
      <c r="B994" s="125" t="inlineStr">
        <is>
          <t>Tomato Soup</t>
        </is>
      </c>
      <c r="C994" s="127" t="n">
        <v>5</v>
      </c>
      <c r="D994" s="125" t="n"/>
    </row>
    <row r="995">
      <c r="A995" s="126" t="n">
        <v>45736</v>
      </c>
      <c r="B995" s="125" t="inlineStr">
        <is>
          <t>Spaghetti Carbonara</t>
        </is>
      </c>
      <c r="C995" s="127" t="n">
        <v>21</v>
      </c>
      <c r="D995" s="125" t="n"/>
    </row>
    <row r="996">
      <c r="A996" s="126" t="n">
        <v>45736</v>
      </c>
      <c r="B996" s="125" t="inlineStr">
        <is>
          <t>Pizza Margherita</t>
        </is>
      </c>
      <c r="C996" s="127" t="n">
        <v>27</v>
      </c>
      <c r="D996" s="125" t="n"/>
    </row>
    <row r="997">
      <c r="A997" s="126" t="n">
        <v>45736</v>
      </c>
      <c r="B997" s="125" t="inlineStr">
        <is>
          <t>Wiener Schnitzel</t>
        </is>
      </c>
      <c r="C997" s="127" t="n">
        <v>11</v>
      </c>
      <c r="D997" s="125" t="n"/>
    </row>
    <row r="998">
      <c r="A998" s="126" t="n">
        <v>45736</v>
      </c>
      <c r="B998" s="125" t="inlineStr">
        <is>
          <t>Salmon Fillet</t>
        </is>
      </c>
      <c r="C998" s="127" t="n">
        <v>5</v>
      </c>
      <c r="D998" s="125" t="n"/>
    </row>
    <row r="999">
      <c r="A999" s="126" t="n">
        <v>45736</v>
      </c>
      <c r="B999" s="125" t="inlineStr">
        <is>
          <t>Mushroom Risotto</t>
        </is>
      </c>
      <c r="C999" s="127" t="n">
        <v>5</v>
      </c>
      <c r="D999" s="125" t="n"/>
    </row>
    <row r="1000">
      <c r="A1000" s="126" t="n">
        <v>45736</v>
      </c>
      <c r="B1000" s="125" t="inlineStr">
        <is>
          <t>Cheeseburger</t>
        </is>
      </c>
      <c r="C1000" s="127" t="n">
        <v>16</v>
      </c>
      <c r="D1000" s="125" t="n"/>
    </row>
    <row r="1001">
      <c r="A1001" s="126" t="n">
        <v>45736</v>
      </c>
      <c r="B1001" s="125" t="inlineStr">
        <is>
          <t>Tiramisu</t>
        </is>
      </c>
      <c r="C1001" s="127" t="n">
        <v>14</v>
      </c>
      <c r="D1001" s="125" t="n"/>
    </row>
    <row r="1002">
      <c r="A1002" s="126" t="n">
        <v>45736</v>
      </c>
      <c r="B1002" s="125" t="inlineStr">
        <is>
          <t>Chocolate Fondant</t>
        </is>
      </c>
      <c r="C1002" s="127" t="n">
        <v>6</v>
      </c>
      <c r="D1002" s="125" t="n"/>
    </row>
    <row r="1003">
      <c r="A1003" s="126" t="n">
        <v>45736</v>
      </c>
      <c r="B1003" s="125" t="inlineStr">
        <is>
          <t>Lemon Sorbet</t>
        </is>
      </c>
      <c r="C1003" s="127" t="n">
        <v>3</v>
      </c>
      <c r="D1003" s="125" t="n"/>
    </row>
    <row r="1004">
      <c r="A1004" s="126" t="n">
        <v>45736</v>
      </c>
      <c r="B1004" s="125" t="inlineStr">
        <is>
          <t>Espresso</t>
        </is>
      </c>
      <c r="C1004" s="127" t="n">
        <v>43</v>
      </c>
      <c r="D1004" s="125" t="n"/>
    </row>
    <row r="1005">
      <c r="A1005" s="126" t="n">
        <v>45736</v>
      </c>
      <c r="B1005" s="125" t="inlineStr">
        <is>
          <t>Cappuccino</t>
        </is>
      </c>
      <c r="C1005" s="127" t="n">
        <v>13</v>
      </c>
      <c r="D1005" s="125" t="n"/>
    </row>
    <row r="1006">
      <c r="A1006" s="126" t="n">
        <v>45736</v>
      </c>
      <c r="B1006" s="125" t="inlineStr">
        <is>
          <t>Homemade Lemonade</t>
        </is>
      </c>
      <c r="C1006" s="127" t="n">
        <v>18</v>
      </c>
      <c r="D1006" s="125" t="n"/>
    </row>
    <row r="1007">
      <c r="A1007" s="126" t="n">
        <v>45737</v>
      </c>
      <c r="B1007" s="125" t="inlineStr">
        <is>
          <t>Bruschetta</t>
        </is>
      </c>
      <c r="C1007" s="127" t="n">
        <v>10</v>
      </c>
      <c r="D1007" s="125" t="n"/>
    </row>
    <row r="1008">
      <c r="A1008" s="126" t="n">
        <v>45737</v>
      </c>
      <c r="B1008" s="125" t="inlineStr">
        <is>
          <t>Caesar Salad</t>
        </is>
      </c>
      <c r="C1008" s="127" t="n">
        <v>16</v>
      </c>
      <c r="D1008" s="125" t="n"/>
    </row>
    <row r="1009">
      <c r="A1009" s="126" t="n">
        <v>45737</v>
      </c>
      <c r="B1009" s="125" t="inlineStr">
        <is>
          <t>Tomato Soup</t>
        </is>
      </c>
      <c r="C1009" s="127" t="n">
        <v>11</v>
      </c>
      <c r="D1009" s="125" t="n"/>
    </row>
    <row r="1010">
      <c r="A1010" s="126" t="n">
        <v>45737</v>
      </c>
      <c r="B1010" s="125" t="inlineStr">
        <is>
          <t>Spaghetti Carbonara</t>
        </is>
      </c>
      <c r="C1010" s="127" t="n">
        <v>16</v>
      </c>
      <c r="D1010" s="125" t="n"/>
    </row>
    <row r="1011">
      <c r="A1011" s="126" t="n">
        <v>45737</v>
      </c>
      <c r="B1011" s="125" t="inlineStr">
        <is>
          <t>Pizza Margherita</t>
        </is>
      </c>
      <c r="C1011" s="127" t="n">
        <v>37</v>
      </c>
      <c r="D1011" s="125" t="n"/>
    </row>
    <row r="1012">
      <c r="A1012" s="126" t="n">
        <v>45737</v>
      </c>
      <c r="B1012" s="125" t="inlineStr">
        <is>
          <t>Wiener Schnitzel</t>
        </is>
      </c>
      <c r="C1012" s="127" t="n">
        <v>22</v>
      </c>
      <c r="D1012" s="125" t="n"/>
    </row>
    <row r="1013">
      <c r="A1013" s="126" t="n">
        <v>45737</v>
      </c>
      <c r="B1013" s="125" t="inlineStr">
        <is>
          <t>Salmon Fillet</t>
        </is>
      </c>
      <c r="C1013" s="127" t="n">
        <v>7</v>
      </c>
      <c r="D1013" s="125" t="n"/>
    </row>
    <row r="1014">
      <c r="A1014" s="126" t="n">
        <v>45737</v>
      </c>
      <c r="B1014" s="125" t="inlineStr">
        <is>
          <t>Mushroom Risotto</t>
        </is>
      </c>
      <c r="C1014" s="127" t="n">
        <v>7</v>
      </c>
      <c r="D1014" s="125" t="n"/>
    </row>
    <row r="1015">
      <c r="A1015" s="126" t="n">
        <v>45737</v>
      </c>
      <c r="B1015" s="125" t="inlineStr">
        <is>
          <t>Cheeseburger</t>
        </is>
      </c>
      <c r="C1015" s="127" t="n">
        <v>15</v>
      </c>
      <c r="D1015" s="125" t="n"/>
    </row>
    <row r="1016">
      <c r="A1016" s="126" t="n">
        <v>45737</v>
      </c>
      <c r="B1016" s="125" t="inlineStr">
        <is>
          <t>Tiramisu</t>
        </is>
      </c>
      <c r="C1016" s="127" t="n">
        <v>21</v>
      </c>
      <c r="D1016" s="125" t="n"/>
    </row>
    <row r="1017">
      <c r="A1017" s="126" t="n">
        <v>45737</v>
      </c>
      <c r="B1017" s="125" t="inlineStr">
        <is>
          <t>Chocolate Fondant</t>
        </is>
      </c>
      <c r="C1017" s="127" t="n">
        <v>8</v>
      </c>
      <c r="D1017" s="125" t="n"/>
    </row>
    <row r="1018">
      <c r="A1018" s="126" t="n">
        <v>45737</v>
      </c>
      <c r="B1018" s="125" t="inlineStr">
        <is>
          <t>Lemon Sorbet</t>
        </is>
      </c>
      <c r="C1018" s="127" t="n">
        <v>4</v>
      </c>
      <c r="D1018" s="125" t="n"/>
    </row>
    <row r="1019">
      <c r="A1019" s="126" t="n">
        <v>45737</v>
      </c>
      <c r="B1019" s="125" t="inlineStr">
        <is>
          <t>Espresso</t>
        </is>
      </c>
      <c r="C1019" s="127" t="n">
        <v>37</v>
      </c>
      <c r="D1019" s="125" t="n"/>
    </row>
    <row r="1020">
      <c r="A1020" s="126" t="n">
        <v>45737</v>
      </c>
      <c r="B1020" s="125" t="inlineStr">
        <is>
          <t>Cappuccino</t>
        </is>
      </c>
      <c r="C1020" s="127" t="n">
        <v>36</v>
      </c>
      <c r="D1020" s="125" t="n"/>
    </row>
    <row r="1021">
      <c r="A1021" s="126" t="n">
        <v>45737</v>
      </c>
      <c r="B1021" s="125" t="inlineStr">
        <is>
          <t>Homemade Lemonade</t>
        </is>
      </c>
      <c r="C1021" s="127" t="n">
        <v>22</v>
      </c>
      <c r="D1021" s="125" t="n"/>
    </row>
    <row r="1022">
      <c r="A1022" s="126" t="n">
        <v>45738</v>
      </c>
      <c r="B1022" s="125" t="inlineStr">
        <is>
          <t>Bruschetta</t>
        </is>
      </c>
      <c r="C1022" s="127" t="n">
        <v>18</v>
      </c>
      <c r="D1022" s="125" t="n"/>
    </row>
    <row r="1023">
      <c r="A1023" s="126" t="n">
        <v>45738</v>
      </c>
      <c r="B1023" s="125" t="inlineStr">
        <is>
          <t>Caesar Salad</t>
        </is>
      </c>
      <c r="C1023" s="127" t="n">
        <v>14</v>
      </c>
      <c r="D1023" s="125" t="n"/>
    </row>
    <row r="1024">
      <c r="A1024" s="126" t="n">
        <v>45738</v>
      </c>
      <c r="B1024" s="125" t="inlineStr">
        <is>
          <t>Tomato Soup</t>
        </is>
      </c>
      <c r="C1024" s="127" t="n">
        <v>5</v>
      </c>
      <c r="D1024" s="125" t="n"/>
    </row>
    <row r="1025">
      <c r="A1025" s="126" t="n">
        <v>45738</v>
      </c>
      <c r="B1025" s="125" t="inlineStr">
        <is>
          <t>Spaghetti Carbonara</t>
        </is>
      </c>
      <c r="C1025" s="127" t="n">
        <v>33</v>
      </c>
      <c r="D1025" s="125" t="n"/>
    </row>
    <row r="1026">
      <c r="A1026" s="126" t="n">
        <v>45738</v>
      </c>
      <c r="B1026" s="125" t="inlineStr">
        <is>
          <t>Pizza Margherita</t>
        </is>
      </c>
      <c r="C1026" s="127" t="n">
        <v>42</v>
      </c>
      <c r="D1026" s="125" t="n"/>
    </row>
    <row r="1027">
      <c r="A1027" s="126" t="n">
        <v>45738</v>
      </c>
      <c r="B1027" s="125" t="inlineStr">
        <is>
          <t>Wiener Schnitzel</t>
        </is>
      </c>
      <c r="C1027" s="127" t="n">
        <v>26</v>
      </c>
      <c r="D1027" s="125" t="n"/>
    </row>
    <row r="1028">
      <c r="A1028" s="126" t="n">
        <v>45738</v>
      </c>
      <c r="B1028" s="125" t="inlineStr">
        <is>
          <t>Salmon Fillet</t>
        </is>
      </c>
      <c r="C1028" s="127" t="n">
        <v>7</v>
      </c>
      <c r="D1028" s="125" t="n"/>
    </row>
    <row r="1029">
      <c r="A1029" s="126" t="n">
        <v>45738</v>
      </c>
      <c r="B1029" s="125" t="inlineStr">
        <is>
          <t>Mushroom Risotto</t>
        </is>
      </c>
      <c r="C1029" s="127" t="n">
        <v>7</v>
      </c>
      <c r="D1029" s="125" t="n"/>
    </row>
    <row r="1030">
      <c r="A1030" s="126" t="n">
        <v>45738</v>
      </c>
      <c r="B1030" s="125" t="inlineStr">
        <is>
          <t>Cheeseburger</t>
        </is>
      </c>
      <c r="C1030" s="127" t="n">
        <v>32</v>
      </c>
      <c r="D1030" s="125" t="n"/>
    </row>
    <row r="1031">
      <c r="A1031" s="126" t="n">
        <v>45738</v>
      </c>
      <c r="B1031" s="125" t="inlineStr">
        <is>
          <t>Tiramisu</t>
        </is>
      </c>
      <c r="C1031" s="127" t="n">
        <v>21</v>
      </c>
      <c r="D1031" s="125" t="n"/>
    </row>
    <row r="1032">
      <c r="A1032" s="126" t="n">
        <v>45738</v>
      </c>
      <c r="B1032" s="125" t="inlineStr">
        <is>
          <t>Chocolate Fondant</t>
        </is>
      </c>
      <c r="C1032" s="127" t="n">
        <v>10</v>
      </c>
      <c r="D1032" s="125" t="n"/>
    </row>
    <row r="1033">
      <c r="A1033" s="126" t="n">
        <v>45738</v>
      </c>
      <c r="B1033" s="125" t="inlineStr">
        <is>
          <t>Lemon Sorbet</t>
        </is>
      </c>
      <c r="C1033" s="127" t="n">
        <v>6</v>
      </c>
      <c r="D1033" s="125" t="n"/>
    </row>
    <row r="1034">
      <c r="A1034" s="126" t="n">
        <v>45738</v>
      </c>
      <c r="B1034" s="125" t="inlineStr">
        <is>
          <t>Espresso</t>
        </is>
      </c>
      <c r="C1034" s="127" t="n">
        <v>39</v>
      </c>
      <c r="D1034" s="125" t="n"/>
    </row>
    <row r="1035">
      <c r="A1035" s="126" t="n">
        <v>45738</v>
      </c>
      <c r="B1035" s="125" t="inlineStr">
        <is>
          <t>Cappuccino</t>
        </is>
      </c>
      <c r="C1035" s="127" t="n">
        <v>24</v>
      </c>
      <c r="D1035" s="125" t="n"/>
    </row>
    <row r="1036">
      <c r="A1036" s="126" t="n">
        <v>45738</v>
      </c>
      <c r="B1036" s="125" t="inlineStr">
        <is>
          <t>Homemade Lemonade</t>
        </is>
      </c>
      <c r="C1036" s="127" t="n">
        <v>32</v>
      </c>
      <c r="D1036" s="125" t="n"/>
    </row>
    <row r="1037">
      <c r="A1037" s="126" t="n">
        <v>45739</v>
      </c>
      <c r="B1037" s="125" t="inlineStr">
        <is>
          <t>Bruschetta</t>
        </is>
      </c>
      <c r="C1037" s="127" t="n">
        <v>18</v>
      </c>
      <c r="D1037" s="125" t="n"/>
    </row>
    <row r="1038">
      <c r="A1038" s="126" t="n">
        <v>45739</v>
      </c>
      <c r="B1038" s="125" t="inlineStr">
        <is>
          <t>Caesar Salad</t>
        </is>
      </c>
      <c r="C1038" s="127" t="n">
        <v>14</v>
      </c>
      <c r="D1038" s="125" t="n"/>
    </row>
    <row r="1039">
      <c r="A1039" s="126" t="n">
        <v>45739</v>
      </c>
      <c r="B1039" s="125" t="inlineStr">
        <is>
          <t>Tomato Soup</t>
        </is>
      </c>
      <c r="C1039" s="127" t="n">
        <v>8</v>
      </c>
      <c r="D1039" s="125" t="n"/>
    </row>
    <row r="1040">
      <c r="A1040" s="126" t="n">
        <v>45739</v>
      </c>
      <c r="B1040" s="125" t="inlineStr">
        <is>
          <t>Spaghetti Carbonara</t>
        </is>
      </c>
      <c r="C1040" s="127" t="n">
        <v>24</v>
      </c>
      <c r="D1040" s="125" t="n"/>
    </row>
    <row r="1041">
      <c r="A1041" s="126" t="n">
        <v>45739</v>
      </c>
      <c r="B1041" s="125" t="inlineStr">
        <is>
          <t>Pizza Margherita</t>
        </is>
      </c>
      <c r="C1041" s="127" t="n">
        <v>29</v>
      </c>
      <c r="D1041" s="125" t="n"/>
    </row>
    <row r="1042">
      <c r="A1042" s="126" t="n">
        <v>45739</v>
      </c>
      <c r="B1042" s="125" t="inlineStr">
        <is>
          <t>Wiener Schnitzel</t>
        </is>
      </c>
      <c r="C1042" s="127" t="n">
        <v>22</v>
      </c>
      <c r="D1042" s="125" t="n"/>
    </row>
    <row r="1043">
      <c r="A1043" s="126" t="n">
        <v>45739</v>
      </c>
      <c r="B1043" s="125" t="inlineStr">
        <is>
          <t>Salmon Fillet</t>
        </is>
      </c>
      <c r="C1043" s="127" t="n">
        <v>6</v>
      </c>
      <c r="D1043" s="125" t="n"/>
    </row>
    <row r="1044">
      <c r="A1044" s="126" t="n">
        <v>45739</v>
      </c>
      <c r="B1044" s="125" t="inlineStr">
        <is>
          <t>Mushroom Risotto</t>
        </is>
      </c>
      <c r="C1044" s="127" t="n">
        <v>4</v>
      </c>
      <c r="D1044" s="125" t="n"/>
    </row>
    <row r="1045">
      <c r="A1045" s="126" t="n">
        <v>45739</v>
      </c>
      <c r="B1045" s="125" t="inlineStr">
        <is>
          <t>Cheeseburger</t>
        </is>
      </c>
      <c r="C1045" s="127" t="n">
        <v>19</v>
      </c>
      <c r="D1045" s="125" t="n"/>
    </row>
    <row r="1046">
      <c r="A1046" s="126" t="n">
        <v>45739</v>
      </c>
      <c r="B1046" s="125" t="inlineStr">
        <is>
          <t>Tiramisu</t>
        </is>
      </c>
      <c r="C1046" s="127" t="n">
        <v>24</v>
      </c>
      <c r="D1046" s="125" t="n"/>
    </row>
    <row r="1047">
      <c r="A1047" s="126" t="n">
        <v>45739</v>
      </c>
      <c r="B1047" s="125" t="inlineStr">
        <is>
          <t>Chocolate Fondant</t>
        </is>
      </c>
      <c r="C1047" s="127" t="n">
        <v>9</v>
      </c>
      <c r="D1047" s="125" t="n"/>
    </row>
    <row r="1048">
      <c r="A1048" s="126" t="n">
        <v>45739</v>
      </c>
      <c r="B1048" s="125" t="inlineStr">
        <is>
          <t>Lemon Sorbet</t>
        </is>
      </c>
      <c r="C1048" s="127" t="n">
        <v>3</v>
      </c>
      <c r="D1048" s="125" t="n"/>
    </row>
    <row r="1049">
      <c r="A1049" s="126" t="n">
        <v>45739</v>
      </c>
      <c r="B1049" s="125" t="inlineStr">
        <is>
          <t>Espresso</t>
        </is>
      </c>
      <c r="C1049" s="127" t="n">
        <v>33</v>
      </c>
      <c r="D1049" s="125" t="n"/>
    </row>
    <row r="1050">
      <c r="A1050" s="126" t="n">
        <v>45739</v>
      </c>
      <c r="B1050" s="125" t="inlineStr">
        <is>
          <t>Cappuccino</t>
        </is>
      </c>
      <c r="C1050" s="127" t="n">
        <v>31</v>
      </c>
      <c r="D1050" s="125" t="n"/>
    </row>
    <row r="1051">
      <c r="A1051" s="126" t="n">
        <v>45739</v>
      </c>
      <c r="B1051" s="125" t="inlineStr">
        <is>
          <t>Homemade Lemonade</t>
        </is>
      </c>
      <c r="C1051" s="127" t="n">
        <v>19</v>
      </c>
      <c r="D1051" s="125" t="n"/>
    </row>
    <row r="1052">
      <c r="A1052" s="126" t="n">
        <v>45741</v>
      </c>
      <c r="B1052" s="125" t="inlineStr">
        <is>
          <t>Bruschetta</t>
        </is>
      </c>
      <c r="C1052" s="127" t="n">
        <v>11</v>
      </c>
      <c r="D1052" s="125" t="n"/>
    </row>
    <row r="1053">
      <c r="A1053" s="126" t="n">
        <v>45741</v>
      </c>
      <c r="B1053" s="125" t="inlineStr">
        <is>
          <t>Caesar Salad</t>
        </is>
      </c>
      <c r="C1053" s="127" t="n">
        <v>8</v>
      </c>
      <c r="D1053" s="125" t="n"/>
    </row>
    <row r="1054">
      <c r="A1054" s="126" t="n">
        <v>45741</v>
      </c>
      <c r="B1054" s="125" t="inlineStr">
        <is>
          <t>Tomato Soup</t>
        </is>
      </c>
      <c r="C1054" s="127" t="n">
        <v>3</v>
      </c>
      <c r="D1054" s="125" t="n"/>
    </row>
    <row r="1055">
      <c r="A1055" s="126" t="n">
        <v>45741</v>
      </c>
      <c r="B1055" s="125" t="inlineStr">
        <is>
          <t>Spaghetti Carbonara</t>
        </is>
      </c>
      <c r="C1055" s="127" t="n">
        <v>21</v>
      </c>
      <c r="D1055" s="125" t="n"/>
    </row>
    <row r="1056">
      <c r="A1056" s="126" t="n">
        <v>45741</v>
      </c>
      <c r="B1056" s="125" t="inlineStr">
        <is>
          <t>Pizza Margherita</t>
        </is>
      </c>
      <c r="C1056" s="127" t="n">
        <v>19</v>
      </c>
      <c r="D1056" s="125" t="n"/>
    </row>
    <row r="1057">
      <c r="A1057" s="126" t="n">
        <v>45741</v>
      </c>
      <c r="B1057" s="125" t="inlineStr">
        <is>
          <t>Wiener Schnitzel</t>
        </is>
      </c>
      <c r="C1057" s="127" t="n">
        <v>12</v>
      </c>
      <c r="D1057" s="125" t="n"/>
    </row>
    <row r="1058">
      <c r="A1058" s="126" t="n">
        <v>45741</v>
      </c>
      <c r="B1058" s="125" t="inlineStr">
        <is>
          <t>Salmon Fillet</t>
        </is>
      </c>
      <c r="C1058" s="127" t="n">
        <v>4</v>
      </c>
      <c r="D1058" s="125" t="n"/>
    </row>
    <row r="1059">
      <c r="A1059" s="126" t="n">
        <v>45741</v>
      </c>
      <c r="B1059" s="125" t="inlineStr">
        <is>
          <t>Mushroom Risotto</t>
        </is>
      </c>
      <c r="C1059" s="127" t="n">
        <v>3</v>
      </c>
      <c r="D1059" s="125" t="n"/>
    </row>
    <row r="1060">
      <c r="A1060" s="126" t="n">
        <v>45741</v>
      </c>
      <c r="B1060" s="125" t="inlineStr">
        <is>
          <t>Cheeseburger</t>
        </is>
      </c>
      <c r="C1060" s="127" t="n">
        <v>15</v>
      </c>
      <c r="D1060" s="125" t="n"/>
    </row>
    <row r="1061">
      <c r="A1061" s="126" t="n">
        <v>45741</v>
      </c>
      <c r="B1061" s="125" t="inlineStr">
        <is>
          <t>Tiramisu</t>
        </is>
      </c>
      <c r="C1061" s="127" t="n">
        <v>9</v>
      </c>
      <c r="D1061" s="125" t="n"/>
    </row>
    <row r="1062">
      <c r="A1062" s="126" t="n">
        <v>45741</v>
      </c>
      <c r="B1062" s="125" t="inlineStr">
        <is>
          <t>Chocolate Fondant</t>
        </is>
      </c>
      <c r="C1062" s="127" t="n">
        <v>2</v>
      </c>
      <c r="D1062" s="125" t="n"/>
    </row>
    <row r="1063">
      <c r="A1063" s="126" t="n">
        <v>45741</v>
      </c>
      <c r="B1063" s="125" t="inlineStr">
        <is>
          <t>Espresso</t>
        </is>
      </c>
      <c r="C1063" s="127" t="n">
        <v>18</v>
      </c>
      <c r="D1063" s="125" t="n"/>
    </row>
    <row r="1064">
      <c r="A1064" s="126" t="n">
        <v>45741</v>
      </c>
      <c r="B1064" s="125" t="inlineStr">
        <is>
          <t>Cappuccino</t>
        </is>
      </c>
      <c r="C1064" s="127" t="n">
        <v>16</v>
      </c>
      <c r="D1064" s="125" t="n"/>
    </row>
    <row r="1065">
      <c r="A1065" s="126" t="n">
        <v>45741</v>
      </c>
      <c r="B1065" s="125" t="inlineStr">
        <is>
          <t>Homemade Lemonade</t>
        </is>
      </c>
      <c r="C1065" s="127" t="n">
        <v>14</v>
      </c>
      <c r="D1065" s="125" t="n"/>
    </row>
    <row r="1066">
      <c r="A1066" s="126" t="n">
        <v>45742</v>
      </c>
      <c r="B1066" s="125" t="inlineStr">
        <is>
          <t>Bruschetta</t>
        </is>
      </c>
      <c r="C1066" s="127" t="n">
        <v>11</v>
      </c>
      <c r="D1066" s="125" t="n"/>
    </row>
    <row r="1067">
      <c r="A1067" s="126" t="n">
        <v>45742</v>
      </c>
      <c r="B1067" s="125" t="inlineStr">
        <is>
          <t>Caesar Salad</t>
        </is>
      </c>
      <c r="C1067" s="127" t="n">
        <v>10</v>
      </c>
      <c r="D1067" s="125" t="n"/>
    </row>
    <row r="1068">
      <c r="A1068" s="126" t="n">
        <v>45742</v>
      </c>
      <c r="B1068" s="125" t="inlineStr">
        <is>
          <t>Tomato Soup</t>
        </is>
      </c>
      <c r="C1068" s="127" t="n">
        <v>5</v>
      </c>
      <c r="D1068" s="125" t="n"/>
    </row>
    <row r="1069">
      <c r="A1069" s="126" t="n">
        <v>45742</v>
      </c>
      <c r="B1069" s="125" t="inlineStr">
        <is>
          <t>Spaghetti Carbonara</t>
        </is>
      </c>
      <c r="C1069" s="127" t="n">
        <v>17</v>
      </c>
      <c r="D1069" s="125" t="n"/>
    </row>
    <row r="1070">
      <c r="A1070" s="126" t="n">
        <v>45742</v>
      </c>
      <c r="B1070" s="125" t="inlineStr">
        <is>
          <t>Pizza Margherita</t>
        </is>
      </c>
      <c r="C1070" s="127" t="n">
        <v>21</v>
      </c>
      <c r="D1070" s="125" t="n"/>
    </row>
    <row r="1071">
      <c r="A1071" s="126" t="n">
        <v>45742</v>
      </c>
      <c r="B1071" s="125" t="inlineStr">
        <is>
          <t>Wiener Schnitzel</t>
        </is>
      </c>
      <c r="C1071" s="127" t="n">
        <v>8</v>
      </c>
      <c r="D1071" s="125" t="n"/>
    </row>
    <row r="1072">
      <c r="A1072" s="126" t="n">
        <v>45742</v>
      </c>
      <c r="B1072" s="125" t="inlineStr">
        <is>
          <t>Salmon Fillet</t>
        </is>
      </c>
      <c r="C1072" s="127" t="n">
        <v>5</v>
      </c>
      <c r="D1072" s="125" t="n"/>
    </row>
    <row r="1073">
      <c r="A1073" s="126" t="n">
        <v>45742</v>
      </c>
      <c r="B1073" s="125" t="inlineStr">
        <is>
          <t>Mushroom Risotto</t>
        </is>
      </c>
      <c r="C1073" s="127" t="n">
        <v>5</v>
      </c>
      <c r="D1073" s="125" t="n"/>
    </row>
    <row r="1074">
      <c r="A1074" s="126" t="n">
        <v>45742</v>
      </c>
      <c r="B1074" s="125" t="inlineStr">
        <is>
          <t>Cheeseburger</t>
        </is>
      </c>
      <c r="C1074" s="127" t="n">
        <v>19</v>
      </c>
      <c r="D1074" s="125" t="n"/>
    </row>
    <row r="1075">
      <c r="A1075" s="126" t="n">
        <v>45742</v>
      </c>
      <c r="B1075" s="125" t="inlineStr">
        <is>
          <t>Tiramisu</t>
        </is>
      </c>
      <c r="C1075" s="127" t="n">
        <v>12</v>
      </c>
      <c r="D1075" s="125" t="n"/>
    </row>
    <row r="1076">
      <c r="A1076" s="126" t="n">
        <v>45742</v>
      </c>
      <c r="B1076" s="125" t="inlineStr">
        <is>
          <t>Chocolate Fondant</t>
        </is>
      </c>
      <c r="C1076" s="127" t="n">
        <v>5</v>
      </c>
      <c r="D1076" s="125" t="n"/>
    </row>
    <row r="1077">
      <c r="A1077" s="126" t="n">
        <v>45742</v>
      </c>
      <c r="B1077" s="125" t="inlineStr">
        <is>
          <t>Lemon Sorbet</t>
        </is>
      </c>
      <c r="C1077" s="127" t="n">
        <v>3</v>
      </c>
      <c r="D1077" s="125" t="n"/>
    </row>
    <row r="1078">
      <c r="A1078" s="126" t="n">
        <v>45742</v>
      </c>
      <c r="B1078" s="125" t="inlineStr">
        <is>
          <t>Espresso</t>
        </is>
      </c>
      <c r="C1078" s="127" t="n">
        <v>28</v>
      </c>
      <c r="D1078" s="125" t="n"/>
    </row>
    <row r="1079">
      <c r="A1079" s="126" t="n">
        <v>45742</v>
      </c>
      <c r="B1079" s="125" t="inlineStr">
        <is>
          <t>Cappuccino</t>
        </is>
      </c>
      <c r="C1079" s="127" t="n">
        <v>25</v>
      </c>
      <c r="D1079" s="125" t="n"/>
    </row>
    <row r="1080">
      <c r="A1080" s="126" t="n">
        <v>45742</v>
      </c>
      <c r="B1080" s="125" t="inlineStr">
        <is>
          <t>Homemade Lemonade</t>
        </is>
      </c>
      <c r="C1080" s="127" t="n">
        <v>18</v>
      </c>
      <c r="D1080" s="125" t="n"/>
    </row>
    <row r="1081">
      <c r="A1081" s="126" t="n">
        <v>45743</v>
      </c>
      <c r="B1081" s="125" t="inlineStr">
        <is>
          <t>Bruschetta</t>
        </is>
      </c>
      <c r="C1081" s="127" t="n">
        <v>12</v>
      </c>
      <c r="D1081" s="125" t="n"/>
    </row>
    <row r="1082">
      <c r="A1082" s="126" t="n">
        <v>45743</v>
      </c>
      <c r="B1082" s="125" t="inlineStr">
        <is>
          <t>Caesar Salad</t>
        </is>
      </c>
      <c r="C1082" s="127" t="n">
        <v>12</v>
      </c>
      <c r="D1082" s="125" t="n"/>
    </row>
    <row r="1083">
      <c r="A1083" s="126" t="n">
        <v>45743</v>
      </c>
      <c r="B1083" s="125" t="inlineStr">
        <is>
          <t>Tomato Soup</t>
        </is>
      </c>
      <c r="C1083" s="127" t="n">
        <v>5</v>
      </c>
      <c r="D1083" s="125" t="n"/>
    </row>
    <row r="1084">
      <c r="A1084" s="126" t="n">
        <v>45743</v>
      </c>
      <c r="B1084" s="125" t="inlineStr">
        <is>
          <t>Spaghetti Carbonara</t>
        </is>
      </c>
      <c r="C1084" s="127" t="n">
        <v>21</v>
      </c>
      <c r="D1084" s="125" t="n"/>
    </row>
    <row r="1085">
      <c r="A1085" s="126" t="n">
        <v>45743</v>
      </c>
      <c r="B1085" s="125" t="inlineStr">
        <is>
          <t>Pizza Margherita</t>
        </is>
      </c>
      <c r="C1085" s="127" t="n">
        <v>23</v>
      </c>
      <c r="D1085" s="125" t="n"/>
    </row>
    <row r="1086">
      <c r="A1086" s="126" t="n">
        <v>45743</v>
      </c>
      <c r="B1086" s="125" t="inlineStr">
        <is>
          <t>Wiener Schnitzel</t>
        </is>
      </c>
      <c r="C1086" s="127" t="n">
        <v>13</v>
      </c>
      <c r="D1086" s="125" t="n"/>
    </row>
    <row r="1087">
      <c r="A1087" s="126" t="n">
        <v>45743</v>
      </c>
      <c r="B1087" s="125" t="inlineStr">
        <is>
          <t>Salmon Fillet</t>
        </is>
      </c>
      <c r="C1087" s="127" t="n">
        <v>7</v>
      </c>
      <c r="D1087" s="125" t="n"/>
    </row>
    <row r="1088">
      <c r="A1088" s="126" t="n">
        <v>45743</v>
      </c>
      <c r="B1088" s="125" t="inlineStr">
        <is>
          <t>Mushroom Risotto</t>
        </is>
      </c>
      <c r="C1088" s="127" t="n">
        <v>6</v>
      </c>
      <c r="D1088" s="125" t="n"/>
    </row>
    <row r="1089">
      <c r="A1089" s="126" t="n">
        <v>45743</v>
      </c>
      <c r="B1089" s="125" t="inlineStr">
        <is>
          <t>Cheeseburger</t>
        </is>
      </c>
      <c r="C1089" s="127" t="n">
        <v>19</v>
      </c>
      <c r="D1089" s="125" t="n"/>
    </row>
    <row r="1090">
      <c r="A1090" s="126" t="n">
        <v>45743</v>
      </c>
      <c r="B1090" s="125" t="inlineStr">
        <is>
          <t>Tiramisu</t>
        </is>
      </c>
      <c r="C1090" s="127" t="n">
        <v>15</v>
      </c>
      <c r="D1090" s="125" t="n"/>
    </row>
    <row r="1091">
      <c r="A1091" s="126" t="n">
        <v>45743</v>
      </c>
      <c r="B1091" s="125" t="inlineStr">
        <is>
          <t>Chocolate Fondant</t>
        </is>
      </c>
      <c r="C1091" s="127" t="n">
        <v>7</v>
      </c>
      <c r="D1091" s="125" t="n"/>
    </row>
    <row r="1092">
      <c r="A1092" s="126" t="n">
        <v>45743</v>
      </c>
      <c r="B1092" s="125" t="inlineStr">
        <is>
          <t>Lemon Sorbet</t>
        </is>
      </c>
      <c r="C1092" s="127" t="n">
        <v>4</v>
      </c>
      <c r="D1092" s="125" t="n"/>
    </row>
    <row r="1093">
      <c r="A1093" s="126" t="n">
        <v>45743</v>
      </c>
      <c r="B1093" s="125" t="inlineStr">
        <is>
          <t>Espresso</t>
        </is>
      </c>
      <c r="C1093" s="127" t="n">
        <v>38</v>
      </c>
      <c r="D1093" s="125" t="n"/>
    </row>
    <row r="1094">
      <c r="A1094" s="126" t="n">
        <v>45743</v>
      </c>
      <c r="B1094" s="125" t="inlineStr">
        <is>
          <t>Cappuccino</t>
        </is>
      </c>
      <c r="C1094" s="127" t="n">
        <v>19</v>
      </c>
      <c r="D1094" s="125" t="n"/>
    </row>
    <row r="1095">
      <c r="A1095" s="126" t="n">
        <v>45743</v>
      </c>
      <c r="B1095" s="125" t="inlineStr">
        <is>
          <t>Homemade Lemonade</t>
        </is>
      </c>
      <c r="C1095" s="127" t="n">
        <v>16</v>
      </c>
      <c r="D1095" s="125" t="n"/>
    </row>
    <row r="1096">
      <c r="A1096" s="126" t="n">
        <v>45744</v>
      </c>
      <c r="B1096" s="125" t="inlineStr">
        <is>
          <t>Bruschetta</t>
        </is>
      </c>
      <c r="C1096" s="127" t="n">
        <v>17</v>
      </c>
      <c r="D1096" s="125" t="n"/>
    </row>
    <row r="1097">
      <c r="A1097" s="126" t="n">
        <v>45744</v>
      </c>
      <c r="B1097" s="125" t="inlineStr">
        <is>
          <t>Caesar Salad</t>
        </is>
      </c>
      <c r="C1097" s="127" t="n">
        <v>17</v>
      </c>
      <c r="D1097" s="125" t="n"/>
    </row>
    <row r="1098">
      <c r="A1098" s="126" t="n">
        <v>45744</v>
      </c>
      <c r="B1098" s="125" t="inlineStr">
        <is>
          <t>Tomato Soup</t>
        </is>
      </c>
      <c r="C1098" s="127" t="n">
        <v>7</v>
      </c>
      <c r="D1098" s="125" t="n"/>
    </row>
    <row r="1099">
      <c r="A1099" s="126" t="n">
        <v>45744</v>
      </c>
      <c r="B1099" s="125" t="inlineStr">
        <is>
          <t>Spaghetti Carbonara</t>
        </is>
      </c>
      <c r="C1099" s="127" t="n">
        <v>24</v>
      </c>
      <c r="D1099" s="125" t="n"/>
    </row>
    <row r="1100">
      <c r="A1100" s="126" t="n">
        <v>45744</v>
      </c>
      <c r="B1100" s="125" t="inlineStr">
        <is>
          <t>Pizza Margherita</t>
        </is>
      </c>
      <c r="C1100" s="127" t="n">
        <v>34</v>
      </c>
      <c r="D1100" s="125" t="n"/>
    </row>
    <row r="1101">
      <c r="A1101" s="126" t="n">
        <v>45744</v>
      </c>
      <c r="B1101" s="125" t="inlineStr">
        <is>
          <t>Wiener Schnitzel</t>
        </is>
      </c>
      <c r="C1101" s="127" t="n">
        <v>18</v>
      </c>
      <c r="D1101" s="125" t="n"/>
    </row>
    <row r="1102">
      <c r="A1102" s="126" t="n">
        <v>45744</v>
      </c>
      <c r="B1102" s="125" t="inlineStr">
        <is>
          <t>Salmon Fillet</t>
        </is>
      </c>
      <c r="C1102" s="127" t="n">
        <v>6</v>
      </c>
      <c r="D1102" s="125" t="n"/>
    </row>
    <row r="1103">
      <c r="A1103" s="126" t="n">
        <v>45744</v>
      </c>
      <c r="B1103" s="125" t="inlineStr">
        <is>
          <t>Mushroom Risotto</t>
        </is>
      </c>
      <c r="C1103" s="127" t="n">
        <v>8</v>
      </c>
      <c r="D1103" s="125" t="n"/>
    </row>
    <row r="1104">
      <c r="A1104" s="126" t="n">
        <v>45744</v>
      </c>
      <c r="B1104" s="125" t="inlineStr">
        <is>
          <t>Cheeseburger</t>
        </is>
      </c>
      <c r="C1104" s="127" t="n">
        <v>22</v>
      </c>
      <c r="D1104" s="125" t="n"/>
    </row>
    <row r="1105">
      <c r="A1105" s="126" t="n">
        <v>45744</v>
      </c>
      <c r="B1105" s="125" t="inlineStr">
        <is>
          <t>Tiramisu</t>
        </is>
      </c>
      <c r="C1105" s="127" t="n">
        <v>18</v>
      </c>
      <c r="D1105" s="125" t="n"/>
    </row>
    <row r="1106">
      <c r="A1106" s="126" t="n">
        <v>45744</v>
      </c>
      <c r="B1106" s="125" t="inlineStr">
        <is>
          <t>Chocolate Fondant</t>
        </is>
      </c>
      <c r="C1106" s="127" t="n">
        <v>10</v>
      </c>
      <c r="D1106" s="125" t="n"/>
    </row>
    <row r="1107">
      <c r="A1107" s="126" t="n">
        <v>45744</v>
      </c>
      <c r="B1107" s="125" t="inlineStr">
        <is>
          <t>Lemon Sorbet</t>
        </is>
      </c>
      <c r="C1107" s="127" t="n">
        <v>5</v>
      </c>
      <c r="D1107" s="125" t="n"/>
    </row>
    <row r="1108">
      <c r="A1108" s="126" t="n">
        <v>45744</v>
      </c>
      <c r="B1108" s="125" t="inlineStr">
        <is>
          <t>Espresso</t>
        </is>
      </c>
      <c r="C1108" s="127" t="n">
        <v>43</v>
      </c>
      <c r="D1108" s="125" t="n"/>
    </row>
    <row r="1109">
      <c r="A1109" s="126" t="n">
        <v>45744</v>
      </c>
      <c r="B1109" s="125" t="inlineStr">
        <is>
          <t>Cappuccino</t>
        </is>
      </c>
      <c r="C1109" s="127" t="n">
        <v>29</v>
      </c>
      <c r="D1109" s="125" t="n"/>
    </row>
    <row r="1110">
      <c r="A1110" s="126" t="n">
        <v>45744</v>
      </c>
      <c r="B1110" s="125" t="inlineStr">
        <is>
          <t>Homemade Lemonade</t>
        </is>
      </c>
      <c r="C1110" s="127" t="n">
        <v>26</v>
      </c>
      <c r="D1110" s="125" t="n"/>
    </row>
    <row r="1111">
      <c r="A1111" s="126" t="n">
        <v>45745</v>
      </c>
      <c r="B1111" s="125" t="inlineStr">
        <is>
          <t>Bruschetta</t>
        </is>
      </c>
      <c r="C1111" s="127" t="n">
        <v>23</v>
      </c>
      <c r="D1111" s="125" t="n"/>
    </row>
    <row r="1112">
      <c r="A1112" s="126" t="n">
        <v>45745</v>
      </c>
      <c r="B1112" s="125" t="inlineStr">
        <is>
          <t>Caesar Salad</t>
        </is>
      </c>
      <c r="C1112" s="127" t="n">
        <v>17</v>
      </c>
      <c r="D1112" s="125" t="n"/>
    </row>
    <row r="1113">
      <c r="A1113" s="126" t="n">
        <v>45745</v>
      </c>
      <c r="B1113" s="125" t="inlineStr">
        <is>
          <t>Tomato Soup</t>
        </is>
      </c>
      <c r="C1113" s="127" t="n">
        <v>10</v>
      </c>
      <c r="D1113" s="125" t="n"/>
    </row>
    <row r="1114">
      <c r="A1114" s="126" t="n">
        <v>45745</v>
      </c>
      <c r="B1114" s="125" t="inlineStr">
        <is>
          <t>Spaghetti Carbonara</t>
        </is>
      </c>
      <c r="C1114" s="127" t="n">
        <v>33</v>
      </c>
      <c r="D1114" s="125" t="n"/>
    </row>
    <row r="1115">
      <c r="A1115" s="126" t="n">
        <v>45745</v>
      </c>
      <c r="B1115" s="125" t="inlineStr">
        <is>
          <t>Pizza Margherita</t>
        </is>
      </c>
      <c r="C1115" s="127" t="n">
        <v>45</v>
      </c>
      <c r="D1115" s="125" t="n"/>
    </row>
    <row r="1116">
      <c r="A1116" s="126" t="n">
        <v>45745</v>
      </c>
      <c r="B1116" s="125" t="inlineStr">
        <is>
          <t>Wiener Schnitzel</t>
        </is>
      </c>
      <c r="C1116" s="127" t="n">
        <v>22</v>
      </c>
      <c r="D1116" s="125" t="n"/>
    </row>
    <row r="1117">
      <c r="A1117" s="126" t="n">
        <v>45745</v>
      </c>
      <c r="B1117" s="125" t="inlineStr">
        <is>
          <t>Salmon Fillet</t>
        </is>
      </c>
      <c r="C1117" s="127" t="n">
        <v>9</v>
      </c>
      <c r="D1117" s="125" t="n"/>
    </row>
    <row r="1118">
      <c r="A1118" s="126" t="n">
        <v>45745</v>
      </c>
      <c r="B1118" s="125" t="inlineStr">
        <is>
          <t>Mushroom Risotto</t>
        </is>
      </c>
      <c r="C1118" s="127" t="n">
        <v>8</v>
      </c>
      <c r="D1118" s="125" t="n"/>
    </row>
    <row r="1119">
      <c r="A1119" s="126" t="n">
        <v>45745</v>
      </c>
      <c r="B1119" s="125" t="inlineStr">
        <is>
          <t>Cheeseburger</t>
        </is>
      </c>
      <c r="C1119" s="127" t="n">
        <v>21</v>
      </c>
      <c r="D1119" s="125" t="n"/>
    </row>
    <row r="1120">
      <c r="A1120" s="126" t="n">
        <v>45745</v>
      </c>
      <c r="B1120" s="125" t="inlineStr">
        <is>
          <t>Tiramisu</t>
        </is>
      </c>
      <c r="C1120" s="127" t="n">
        <v>20</v>
      </c>
      <c r="D1120" s="125" t="n"/>
    </row>
    <row r="1121">
      <c r="A1121" s="126" t="n">
        <v>45745</v>
      </c>
      <c r="B1121" s="125" t="inlineStr">
        <is>
          <t>Chocolate Fondant</t>
        </is>
      </c>
      <c r="C1121" s="127" t="n">
        <v>9</v>
      </c>
      <c r="D1121" s="125" t="n"/>
    </row>
    <row r="1122">
      <c r="A1122" s="126" t="n">
        <v>45745</v>
      </c>
      <c r="B1122" s="125" t="inlineStr">
        <is>
          <t>Lemon Sorbet</t>
        </is>
      </c>
      <c r="C1122" s="127" t="n">
        <v>4</v>
      </c>
      <c r="D1122" s="125" t="n"/>
    </row>
    <row r="1123">
      <c r="A1123" s="126" t="n">
        <v>45745</v>
      </c>
      <c r="B1123" s="125" t="inlineStr">
        <is>
          <t>Espresso</t>
        </is>
      </c>
      <c r="C1123" s="127" t="n">
        <v>44</v>
      </c>
      <c r="D1123" s="125" t="n"/>
    </row>
    <row r="1124">
      <c r="A1124" s="126" t="n">
        <v>45745</v>
      </c>
      <c r="B1124" s="125" t="inlineStr">
        <is>
          <t>Cappuccino</t>
        </is>
      </c>
      <c r="C1124" s="127" t="n">
        <v>42</v>
      </c>
      <c r="D1124" s="125" t="n"/>
    </row>
    <row r="1125">
      <c r="A1125" s="126" t="n">
        <v>45745</v>
      </c>
      <c r="B1125" s="125" t="inlineStr">
        <is>
          <t>Homemade Lemonade</t>
        </is>
      </c>
      <c r="C1125" s="127" t="n">
        <v>37</v>
      </c>
      <c r="D1125" s="125" t="n"/>
    </row>
    <row r="1126">
      <c r="A1126" s="126" t="n">
        <v>45746</v>
      </c>
      <c r="B1126" s="125" t="inlineStr">
        <is>
          <t>Bruschetta</t>
        </is>
      </c>
      <c r="C1126" s="127" t="n">
        <v>16</v>
      </c>
      <c r="D1126" s="125" t="n"/>
    </row>
    <row r="1127">
      <c r="A1127" s="126" t="n">
        <v>45746</v>
      </c>
      <c r="B1127" s="125" t="inlineStr">
        <is>
          <t>Caesar Salad</t>
        </is>
      </c>
      <c r="C1127" s="127" t="n">
        <v>13</v>
      </c>
      <c r="D1127" s="125" t="n"/>
    </row>
    <row r="1128">
      <c r="A1128" s="126" t="n">
        <v>45746</v>
      </c>
      <c r="B1128" s="125" t="inlineStr">
        <is>
          <t>Tomato Soup</t>
        </is>
      </c>
      <c r="C1128" s="127" t="n">
        <v>5</v>
      </c>
      <c r="D1128" s="125" t="n"/>
    </row>
    <row r="1129">
      <c r="A1129" s="126" t="n">
        <v>45746</v>
      </c>
      <c r="B1129" s="125" t="inlineStr">
        <is>
          <t>Spaghetti Carbonara</t>
        </is>
      </c>
      <c r="C1129" s="127" t="n">
        <v>36</v>
      </c>
      <c r="D1129" s="125" t="n"/>
    </row>
    <row r="1130">
      <c r="A1130" s="126" t="n">
        <v>45746</v>
      </c>
      <c r="B1130" s="125" t="inlineStr">
        <is>
          <t>Pizza Margherita</t>
        </is>
      </c>
      <c r="C1130" s="127" t="n">
        <v>34</v>
      </c>
      <c r="D1130" s="125" t="n"/>
    </row>
    <row r="1131">
      <c r="A1131" s="126" t="n">
        <v>45746</v>
      </c>
      <c r="B1131" s="125" t="inlineStr">
        <is>
          <t>Wiener Schnitzel</t>
        </is>
      </c>
      <c r="C1131" s="127" t="n">
        <v>19</v>
      </c>
      <c r="D1131" s="125" t="n"/>
    </row>
    <row r="1132">
      <c r="A1132" s="126" t="n">
        <v>45746</v>
      </c>
      <c r="B1132" s="125" t="inlineStr">
        <is>
          <t>Salmon Fillet</t>
        </is>
      </c>
      <c r="C1132" s="127" t="n">
        <v>5</v>
      </c>
      <c r="D1132" s="125" t="n"/>
    </row>
    <row r="1133">
      <c r="A1133" s="126" t="n">
        <v>45746</v>
      </c>
      <c r="B1133" s="125" t="inlineStr">
        <is>
          <t>Mushroom Risotto</t>
        </is>
      </c>
      <c r="C1133" s="127" t="n">
        <v>5</v>
      </c>
      <c r="D1133" s="125" t="n"/>
    </row>
    <row r="1134">
      <c r="A1134" s="126" t="n">
        <v>45746</v>
      </c>
      <c r="B1134" s="125" t="inlineStr">
        <is>
          <t>Cheeseburger</t>
        </is>
      </c>
      <c r="C1134" s="127" t="n">
        <v>19</v>
      </c>
      <c r="D1134" s="125" t="n"/>
    </row>
    <row r="1135">
      <c r="A1135" s="126" t="n">
        <v>45746</v>
      </c>
      <c r="B1135" s="125" t="inlineStr">
        <is>
          <t>Tiramisu</t>
        </is>
      </c>
      <c r="C1135" s="127" t="n">
        <v>17</v>
      </c>
      <c r="D1135" s="125" t="n"/>
    </row>
    <row r="1136">
      <c r="A1136" s="126" t="n">
        <v>45746</v>
      </c>
      <c r="B1136" s="125" t="inlineStr">
        <is>
          <t>Chocolate Fondant</t>
        </is>
      </c>
      <c r="C1136" s="127" t="n">
        <v>7</v>
      </c>
      <c r="D1136" s="125" t="n"/>
    </row>
    <row r="1137">
      <c r="A1137" s="126" t="n">
        <v>45746</v>
      </c>
      <c r="B1137" s="125" t="inlineStr">
        <is>
          <t>Lemon Sorbet</t>
        </is>
      </c>
      <c r="C1137" s="127" t="n">
        <v>3</v>
      </c>
      <c r="D1137" s="125" t="n"/>
    </row>
    <row r="1138">
      <c r="A1138" s="126" t="n">
        <v>45746</v>
      </c>
      <c r="B1138" s="125" t="inlineStr">
        <is>
          <t>Espresso</t>
        </is>
      </c>
      <c r="C1138" s="127" t="n">
        <v>40</v>
      </c>
      <c r="D1138" s="125" t="n"/>
    </row>
    <row r="1139">
      <c r="A1139" s="126" t="n">
        <v>45746</v>
      </c>
      <c r="B1139" s="125" t="inlineStr">
        <is>
          <t>Cappuccino</t>
        </is>
      </c>
      <c r="C1139" s="127" t="n">
        <v>25</v>
      </c>
      <c r="D1139" s="125" t="n"/>
    </row>
    <row r="1140">
      <c r="A1140" s="126" t="n">
        <v>45746</v>
      </c>
      <c r="B1140" s="125" t="inlineStr">
        <is>
          <t>Homemade Lemonade</t>
        </is>
      </c>
      <c r="C1140" s="127" t="n">
        <v>28</v>
      </c>
      <c r="D1140" s="125" t="n"/>
    </row>
    <row r="1141">
      <c r="A1141" s="126" t="n">
        <v>45748</v>
      </c>
      <c r="B1141" s="125" t="inlineStr">
        <is>
          <t>Bruschetta</t>
        </is>
      </c>
      <c r="C1141" s="127" t="n">
        <v>8</v>
      </c>
      <c r="D1141" s="125" t="n"/>
    </row>
    <row r="1142">
      <c r="A1142" s="126" t="n">
        <v>45748</v>
      </c>
      <c r="B1142" s="125" t="inlineStr">
        <is>
          <t>Caesar Salad</t>
        </is>
      </c>
      <c r="C1142" s="127" t="n">
        <v>5</v>
      </c>
      <c r="D1142" s="125" t="n"/>
    </row>
    <row r="1143">
      <c r="A1143" s="126" t="n">
        <v>45748</v>
      </c>
      <c r="B1143" s="125" t="inlineStr">
        <is>
          <t>Tomato Soup</t>
        </is>
      </c>
      <c r="C1143" s="127" t="n">
        <v>4</v>
      </c>
      <c r="D1143" s="125" t="n"/>
    </row>
    <row r="1144">
      <c r="A1144" s="126" t="n">
        <v>45748</v>
      </c>
      <c r="B1144" s="125" t="inlineStr">
        <is>
          <t>Spaghetti Carbonara</t>
        </is>
      </c>
      <c r="C1144" s="127" t="n">
        <v>15</v>
      </c>
      <c r="D1144" s="125" t="n"/>
    </row>
    <row r="1145">
      <c r="A1145" s="126" t="n">
        <v>45748</v>
      </c>
      <c r="B1145" s="125" t="inlineStr">
        <is>
          <t>Pizza Margherita</t>
        </is>
      </c>
      <c r="C1145" s="127" t="n">
        <v>18</v>
      </c>
      <c r="D1145" s="125" t="n"/>
    </row>
    <row r="1146">
      <c r="A1146" s="126" t="n">
        <v>45748</v>
      </c>
      <c r="B1146" s="125" t="inlineStr">
        <is>
          <t>Wiener Schnitzel</t>
        </is>
      </c>
      <c r="C1146" s="127" t="n">
        <v>12</v>
      </c>
      <c r="D1146" s="125" t="n"/>
    </row>
    <row r="1147">
      <c r="A1147" s="126" t="n">
        <v>45748</v>
      </c>
      <c r="B1147" s="125" t="inlineStr">
        <is>
          <t>Salmon Fillet</t>
        </is>
      </c>
      <c r="C1147" s="127" t="n">
        <v>5</v>
      </c>
      <c r="D1147" s="125" t="n"/>
    </row>
    <row r="1148">
      <c r="A1148" s="126" t="n">
        <v>45748</v>
      </c>
      <c r="B1148" s="125" t="inlineStr">
        <is>
          <t>Mushroom Risotto</t>
        </is>
      </c>
      <c r="C1148" s="127" t="n">
        <v>2</v>
      </c>
      <c r="D1148" s="125" t="n"/>
    </row>
    <row r="1149">
      <c r="A1149" s="126" t="n">
        <v>45748</v>
      </c>
      <c r="B1149" s="125" t="inlineStr">
        <is>
          <t>Cheeseburger</t>
        </is>
      </c>
      <c r="C1149" s="127" t="n">
        <v>15</v>
      </c>
      <c r="D1149" s="125" t="n"/>
    </row>
    <row r="1150">
      <c r="A1150" s="126" t="n">
        <v>45748</v>
      </c>
      <c r="B1150" s="125" t="inlineStr">
        <is>
          <t>Tiramisu</t>
        </is>
      </c>
      <c r="C1150" s="127" t="n">
        <v>14</v>
      </c>
      <c r="D1150" s="125" t="n"/>
    </row>
    <row r="1151">
      <c r="A1151" s="126" t="n">
        <v>45748</v>
      </c>
      <c r="B1151" s="125" t="inlineStr">
        <is>
          <t>Chocolate Fondant</t>
        </is>
      </c>
      <c r="C1151" s="127" t="n">
        <v>5</v>
      </c>
      <c r="D1151" s="125" t="n"/>
    </row>
    <row r="1152">
      <c r="A1152" s="126" t="n">
        <v>45748</v>
      </c>
      <c r="B1152" s="125" t="inlineStr">
        <is>
          <t>Lemon Sorbet</t>
        </is>
      </c>
      <c r="C1152" s="127" t="n">
        <v>2</v>
      </c>
      <c r="D1152" s="125" t="n"/>
    </row>
    <row r="1153">
      <c r="A1153" s="126" t="n">
        <v>45748</v>
      </c>
      <c r="B1153" s="125" t="inlineStr">
        <is>
          <t>Espresso</t>
        </is>
      </c>
      <c r="C1153" s="127" t="n">
        <v>25</v>
      </c>
      <c r="D1153" s="125" t="n"/>
    </row>
    <row r="1154">
      <c r="A1154" s="126" t="n">
        <v>45748</v>
      </c>
      <c r="B1154" s="125" t="inlineStr">
        <is>
          <t>Cappuccino</t>
        </is>
      </c>
      <c r="C1154" s="127" t="n">
        <v>19</v>
      </c>
      <c r="D1154" s="125" t="n"/>
    </row>
    <row r="1155">
      <c r="A1155" s="126" t="n">
        <v>45748</v>
      </c>
      <c r="B1155" s="125" t="inlineStr">
        <is>
          <t>Homemade Lemonade</t>
        </is>
      </c>
      <c r="C1155" s="127" t="n">
        <v>14</v>
      </c>
      <c r="D1155" s="125" t="n"/>
    </row>
    <row r="1156">
      <c r="A1156" s="126" t="n">
        <v>45749</v>
      </c>
      <c r="B1156" s="125" t="inlineStr">
        <is>
          <t>Bruschetta</t>
        </is>
      </c>
      <c r="C1156" s="127" t="n">
        <v>13</v>
      </c>
      <c r="D1156" s="125" t="n"/>
    </row>
    <row r="1157">
      <c r="A1157" s="126" t="n">
        <v>45749</v>
      </c>
      <c r="B1157" s="125" t="inlineStr">
        <is>
          <t>Caesar Salad</t>
        </is>
      </c>
      <c r="C1157" s="127" t="n">
        <v>9</v>
      </c>
      <c r="D1157" s="125" t="n"/>
    </row>
    <row r="1158">
      <c r="A1158" s="126" t="n">
        <v>45749</v>
      </c>
      <c r="B1158" s="125" t="inlineStr">
        <is>
          <t>Tomato Soup</t>
        </is>
      </c>
      <c r="C1158" s="127" t="n">
        <v>3</v>
      </c>
      <c r="D1158" s="125" t="n"/>
    </row>
    <row r="1159">
      <c r="A1159" s="126" t="n">
        <v>45749</v>
      </c>
      <c r="B1159" s="125" t="inlineStr">
        <is>
          <t>Spaghetti Carbonara</t>
        </is>
      </c>
      <c r="C1159" s="127" t="n">
        <v>20</v>
      </c>
      <c r="D1159" s="125" t="n"/>
    </row>
    <row r="1160">
      <c r="A1160" s="126" t="n">
        <v>45749</v>
      </c>
      <c r="B1160" s="125" t="inlineStr">
        <is>
          <t>Pizza Margherita</t>
        </is>
      </c>
      <c r="C1160" s="127" t="n">
        <v>21</v>
      </c>
      <c r="D1160" s="125" t="n"/>
    </row>
    <row r="1161">
      <c r="A1161" s="126" t="n">
        <v>45749</v>
      </c>
      <c r="B1161" s="125" t="inlineStr">
        <is>
          <t>Wiener Schnitzel</t>
        </is>
      </c>
      <c r="C1161" s="127" t="n">
        <v>16</v>
      </c>
      <c r="D1161" s="125" t="n"/>
    </row>
    <row r="1162">
      <c r="A1162" s="126" t="n">
        <v>45749</v>
      </c>
      <c r="B1162" s="125" t="inlineStr">
        <is>
          <t>Salmon Fillet</t>
        </is>
      </c>
      <c r="C1162" s="127" t="n">
        <v>4</v>
      </c>
      <c r="D1162" s="125" t="n"/>
    </row>
    <row r="1163">
      <c r="A1163" s="126" t="n">
        <v>45749</v>
      </c>
      <c r="B1163" s="125" t="inlineStr">
        <is>
          <t>Mushroom Risotto</t>
        </is>
      </c>
      <c r="C1163" s="127" t="n">
        <v>4</v>
      </c>
      <c r="D1163" s="125" t="n"/>
    </row>
    <row r="1164">
      <c r="A1164" s="126" t="n">
        <v>45749</v>
      </c>
      <c r="B1164" s="125" t="inlineStr">
        <is>
          <t>Cheeseburger</t>
        </is>
      </c>
      <c r="C1164" s="127" t="n">
        <v>25</v>
      </c>
      <c r="D1164" s="125" t="n"/>
    </row>
    <row r="1165">
      <c r="A1165" s="126" t="n">
        <v>45749</v>
      </c>
      <c r="B1165" s="125" t="inlineStr">
        <is>
          <t>Tiramisu</t>
        </is>
      </c>
      <c r="C1165" s="127" t="n">
        <v>10</v>
      </c>
      <c r="D1165" s="125" t="n"/>
    </row>
    <row r="1166">
      <c r="A1166" s="126" t="n">
        <v>45749</v>
      </c>
      <c r="B1166" s="125" t="inlineStr">
        <is>
          <t>Chocolate Fondant</t>
        </is>
      </c>
      <c r="C1166" s="127" t="n">
        <v>4</v>
      </c>
      <c r="D1166" s="125" t="n"/>
    </row>
    <row r="1167">
      <c r="A1167" s="126" t="n">
        <v>45749</v>
      </c>
      <c r="B1167" s="125" t="inlineStr">
        <is>
          <t>Lemon Sorbet</t>
        </is>
      </c>
      <c r="C1167" s="127" t="n">
        <v>1</v>
      </c>
      <c r="D1167" s="125" t="n"/>
    </row>
    <row r="1168">
      <c r="A1168" s="126" t="n">
        <v>45749</v>
      </c>
      <c r="B1168" s="125" t="inlineStr">
        <is>
          <t>Espresso</t>
        </is>
      </c>
      <c r="C1168" s="127" t="n">
        <v>16</v>
      </c>
      <c r="D1168" s="125" t="n"/>
    </row>
    <row r="1169">
      <c r="A1169" s="126" t="n">
        <v>45749</v>
      </c>
      <c r="B1169" s="125" t="inlineStr">
        <is>
          <t>Cappuccino</t>
        </is>
      </c>
      <c r="C1169" s="127" t="n">
        <v>15</v>
      </c>
      <c r="D1169" s="125" t="n"/>
    </row>
    <row r="1170">
      <c r="A1170" s="126" t="n">
        <v>45749</v>
      </c>
      <c r="B1170" s="125" t="inlineStr">
        <is>
          <t>Homemade Lemonade</t>
        </is>
      </c>
      <c r="C1170" s="127" t="n">
        <v>18</v>
      </c>
      <c r="D1170" s="125" t="n"/>
    </row>
    <row r="1171">
      <c r="A1171" s="126" t="n">
        <v>45750</v>
      </c>
      <c r="B1171" s="125" t="inlineStr">
        <is>
          <t>Bruschetta</t>
        </is>
      </c>
      <c r="C1171" s="127" t="n">
        <v>11</v>
      </c>
      <c r="D1171" s="125" t="n"/>
    </row>
    <row r="1172">
      <c r="A1172" s="126" t="n">
        <v>45750</v>
      </c>
      <c r="B1172" s="125" t="inlineStr">
        <is>
          <t>Caesar Salad</t>
        </is>
      </c>
      <c r="C1172" s="127" t="n">
        <v>7</v>
      </c>
      <c r="D1172" s="125" t="n"/>
    </row>
    <row r="1173">
      <c r="A1173" s="126" t="n">
        <v>45750</v>
      </c>
      <c r="B1173" s="125" t="inlineStr">
        <is>
          <t>Tomato Soup</t>
        </is>
      </c>
      <c r="C1173" s="127" t="n">
        <v>4</v>
      </c>
      <c r="D1173" s="125" t="n"/>
    </row>
    <row r="1174">
      <c r="A1174" s="126" t="n">
        <v>45750</v>
      </c>
      <c r="B1174" s="125" t="inlineStr">
        <is>
          <t>Spaghetti Carbonara</t>
        </is>
      </c>
      <c r="C1174" s="127" t="n">
        <v>26</v>
      </c>
      <c r="D1174" s="125" t="n"/>
    </row>
    <row r="1175">
      <c r="A1175" s="126" t="n">
        <v>45750</v>
      </c>
      <c r="B1175" s="125" t="inlineStr">
        <is>
          <t>Pizza Margherita</t>
        </is>
      </c>
      <c r="C1175" s="127" t="n">
        <v>25</v>
      </c>
      <c r="D1175" s="125" t="n"/>
    </row>
    <row r="1176">
      <c r="A1176" s="126" t="n">
        <v>45750</v>
      </c>
      <c r="B1176" s="125" t="inlineStr">
        <is>
          <t>Wiener Schnitzel</t>
        </is>
      </c>
      <c r="C1176" s="127" t="n">
        <v>15</v>
      </c>
      <c r="D1176" s="125" t="n"/>
    </row>
    <row r="1177">
      <c r="A1177" s="126" t="n">
        <v>45750</v>
      </c>
      <c r="B1177" s="125" t="inlineStr">
        <is>
          <t>Salmon Fillet</t>
        </is>
      </c>
      <c r="C1177" s="127" t="n">
        <v>6</v>
      </c>
      <c r="D1177" s="125" t="n"/>
    </row>
    <row r="1178">
      <c r="A1178" s="126" t="n">
        <v>45750</v>
      </c>
      <c r="B1178" s="125" t="inlineStr">
        <is>
          <t>Mushroom Risotto</t>
        </is>
      </c>
      <c r="C1178" s="127" t="n">
        <v>6</v>
      </c>
      <c r="D1178" s="125" t="n"/>
    </row>
    <row r="1179">
      <c r="A1179" s="126" t="n">
        <v>45750</v>
      </c>
      <c r="B1179" s="125" t="inlineStr">
        <is>
          <t>Cheeseburger</t>
        </is>
      </c>
      <c r="C1179" s="127" t="n">
        <v>27</v>
      </c>
      <c r="D1179" s="125" t="n"/>
    </row>
    <row r="1180">
      <c r="A1180" s="126" t="n">
        <v>45750</v>
      </c>
      <c r="B1180" s="125" t="inlineStr">
        <is>
          <t>Tiramisu</t>
        </is>
      </c>
      <c r="C1180" s="127" t="n">
        <v>17</v>
      </c>
      <c r="D1180" s="125" t="n"/>
    </row>
    <row r="1181">
      <c r="A1181" s="126" t="n">
        <v>45750</v>
      </c>
      <c r="B1181" s="125" t="inlineStr">
        <is>
          <t>Chocolate Fondant</t>
        </is>
      </c>
      <c r="C1181" s="127" t="n">
        <v>6</v>
      </c>
      <c r="D1181" s="125" t="n"/>
    </row>
    <row r="1182">
      <c r="A1182" s="126" t="n">
        <v>45750</v>
      </c>
      <c r="B1182" s="125" t="inlineStr">
        <is>
          <t>Lemon Sorbet</t>
        </is>
      </c>
      <c r="C1182" s="127" t="n">
        <v>3</v>
      </c>
      <c r="D1182" s="125" t="n"/>
    </row>
    <row r="1183">
      <c r="A1183" s="126" t="n">
        <v>45750</v>
      </c>
      <c r="B1183" s="125" t="inlineStr">
        <is>
          <t>Espresso</t>
        </is>
      </c>
      <c r="C1183" s="127" t="n">
        <v>43</v>
      </c>
      <c r="D1183" s="125" t="n"/>
    </row>
    <row r="1184">
      <c r="A1184" s="126" t="n">
        <v>45750</v>
      </c>
      <c r="B1184" s="125" t="inlineStr">
        <is>
          <t>Cappuccino</t>
        </is>
      </c>
      <c r="C1184" s="127" t="n">
        <v>33</v>
      </c>
      <c r="D1184" s="125" t="n"/>
    </row>
    <row r="1185">
      <c r="A1185" s="126" t="n">
        <v>45750</v>
      </c>
      <c r="B1185" s="125" t="inlineStr">
        <is>
          <t>Homemade Lemonade</t>
        </is>
      </c>
      <c r="C1185" s="127" t="n">
        <v>18</v>
      </c>
      <c r="D1185" s="125" t="n"/>
    </row>
    <row r="1186">
      <c r="A1186" s="126" t="n">
        <v>45751</v>
      </c>
      <c r="B1186" s="125" t="inlineStr">
        <is>
          <t>Bruschetta</t>
        </is>
      </c>
      <c r="C1186" s="127" t="n">
        <v>18</v>
      </c>
      <c r="D1186" s="125" t="n"/>
    </row>
    <row r="1187">
      <c r="A1187" s="126" t="n">
        <v>45751</v>
      </c>
      <c r="B1187" s="125" t="inlineStr">
        <is>
          <t>Caesar Salad</t>
        </is>
      </c>
      <c r="C1187" s="127" t="n">
        <v>15</v>
      </c>
      <c r="D1187" s="125" t="n"/>
    </row>
    <row r="1188">
      <c r="A1188" s="126" t="n">
        <v>45751</v>
      </c>
      <c r="B1188" s="125" t="inlineStr">
        <is>
          <t>Tomato Soup</t>
        </is>
      </c>
      <c r="C1188" s="127" t="n">
        <v>8</v>
      </c>
      <c r="D1188" s="125" t="n"/>
    </row>
    <row r="1189">
      <c r="A1189" s="126" t="n">
        <v>45751</v>
      </c>
      <c r="B1189" s="125" t="inlineStr">
        <is>
          <t>Spaghetti Carbonara</t>
        </is>
      </c>
      <c r="C1189" s="127" t="n">
        <v>28</v>
      </c>
      <c r="D1189" s="125" t="n"/>
    </row>
    <row r="1190">
      <c r="A1190" s="126" t="n">
        <v>45751</v>
      </c>
      <c r="B1190" s="125" t="inlineStr">
        <is>
          <t>Pizza Margherita</t>
        </is>
      </c>
      <c r="C1190" s="127" t="n">
        <v>29</v>
      </c>
      <c r="D1190" s="125" t="n"/>
    </row>
    <row r="1191">
      <c r="A1191" s="126" t="n">
        <v>45751</v>
      </c>
      <c r="B1191" s="125" t="inlineStr">
        <is>
          <t>Wiener Schnitzel</t>
        </is>
      </c>
      <c r="C1191" s="127" t="n">
        <v>19</v>
      </c>
      <c r="D1191" s="125" t="n"/>
    </row>
    <row r="1192">
      <c r="A1192" s="126" t="n">
        <v>45751</v>
      </c>
      <c r="B1192" s="125" t="inlineStr">
        <is>
          <t>Salmon Fillet</t>
        </is>
      </c>
      <c r="C1192" s="127" t="n">
        <v>5</v>
      </c>
      <c r="D1192" s="125" t="n"/>
    </row>
    <row r="1193">
      <c r="A1193" s="126" t="n">
        <v>45751</v>
      </c>
      <c r="B1193" s="125" t="inlineStr">
        <is>
          <t>Mushroom Risotto</t>
        </is>
      </c>
      <c r="C1193" s="127" t="n">
        <v>8</v>
      </c>
      <c r="D1193" s="125" t="n"/>
    </row>
    <row r="1194">
      <c r="A1194" s="126" t="n">
        <v>45751</v>
      </c>
      <c r="B1194" s="125" t="inlineStr">
        <is>
          <t>Cheeseburger</t>
        </is>
      </c>
      <c r="C1194" s="127" t="n">
        <v>29</v>
      </c>
      <c r="D1194" s="125" t="n"/>
    </row>
    <row r="1195">
      <c r="A1195" s="126" t="n">
        <v>45751</v>
      </c>
      <c r="B1195" s="125" t="inlineStr">
        <is>
          <t>Tiramisu</t>
        </is>
      </c>
      <c r="C1195" s="127" t="n">
        <v>15</v>
      </c>
      <c r="D1195" s="125" t="n"/>
    </row>
    <row r="1196">
      <c r="A1196" s="126" t="n">
        <v>45751</v>
      </c>
      <c r="B1196" s="125" t="inlineStr">
        <is>
          <t>Chocolate Fondant</t>
        </is>
      </c>
      <c r="C1196" s="127" t="n">
        <v>10</v>
      </c>
      <c r="D1196" s="125" t="n"/>
    </row>
    <row r="1197">
      <c r="A1197" s="126" t="n">
        <v>45751</v>
      </c>
      <c r="B1197" s="125" t="inlineStr">
        <is>
          <t>Lemon Sorbet</t>
        </is>
      </c>
      <c r="C1197" s="127" t="n">
        <v>5</v>
      </c>
      <c r="D1197" s="125" t="n"/>
    </row>
    <row r="1198">
      <c r="A1198" s="126" t="n">
        <v>45751</v>
      </c>
      <c r="B1198" s="125" t="inlineStr">
        <is>
          <t>Espresso</t>
        </is>
      </c>
      <c r="C1198" s="127" t="n">
        <v>28</v>
      </c>
      <c r="D1198" s="125" t="n"/>
    </row>
    <row r="1199">
      <c r="A1199" s="126" t="n">
        <v>45751</v>
      </c>
      <c r="B1199" s="125" t="inlineStr">
        <is>
          <t>Cappuccino</t>
        </is>
      </c>
      <c r="C1199" s="127" t="n">
        <v>46</v>
      </c>
      <c r="D1199" s="125" t="n"/>
    </row>
    <row r="1200">
      <c r="A1200" s="126" t="n">
        <v>45751</v>
      </c>
      <c r="B1200" s="125" t="inlineStr">
        <is>
          <t>Homemade Lemonade</t>
        </is>
      </c>
      <c r="C1200" s="127" t="n">
        <v>29</v>
      </c>
      <c r="D1200" s="125" t="n"/>
    </row>
    <row r="1201">
      <c r="A1201" s="126" t="n">
        <v>45752</v>
      </c>
      <c r="B1201" s="125" t="inlineStr">
        <is>
          <t>Bruschetta</t>
        </is>
      </c>
      <c r="C1201" s="127" t="n">
        <v>26</v>
      </c>
      <c r="D1201" s="125" t="n"/>
    </row>
    <row r="1202">
      <c r="A1202" s="126" t="n">
        <v>45752</v>
      </c>
      <c r="B1202" s="125" t="inlineStr">
        <is>
          <t>Caesar Salad</t>
        </is>
      </c>
      <c r="C1202" s="127" t="n">
        <v>12</v>
      </c>
      <c r="D1202" s="125" t="n"/>
    </row>
    <row r="1203">
      <c r="A1203" s="126" t="n">
        <v>45752</v>
      </c>
      <c r="B1203" s="125" t="inlineStr">
        <is>
          <t>Tomato Soup</t>
        </is>
      </c>
      <c r="C1203" s="127" t="n">
        <v>9</v>
      </c>
      <c r="D1203" s="125" t="n"/>
    </row>
    <row r="1204">
      <c r="A1204" s="126" t="n">
        <v>45752</v>
      </c>
      <c r="B1204" s="125" t="inlineStr">
        <is>
          <t>Spaghetti Carbonara</t>
        </is>
      </c>
      <c r="C1204" s="127" t="n">
        <v>37</v>
      </c>
      <c r="D1204" s="125" t="n"/>
    </row>
    <row r="1205">
      <c r="A1205" s="126" t="n">
        <v>45752</v>
      </c>
      <c r="B1205" s="125" t="inlineStr">
        <is>
          <t>Pizza Margherita</t>
        </is>
      </c>
      <c r="C1205" s="127" t="n">
        <v>45</v>
      </c>
      <c r="D1205" s="125" t="n"/>
    </row>
    <row r="1206">
      <c r="A1206" s="126" t="n">
        <v>45752</v>
      </c>
      <c r="B1206" s="125" t="inlineStr">
        <is>
          <t>Wiener Schnitzel</t>
        </is>
      </c>
      <c r="C1206" s="127" t="n">
        <v>25</v>
      </c>
      <c r="D1206" s="125" t="n"/>
    </row>
    <row r="1207">
      <c r="A1207" s="126" t="n">
        <v>45752</v>
      </c>
      <c r="B1207" s="125" t="inlineStr">
        <is>
          <t>Salmon Fillet</t>
        </is>
      </c>
      <c r="C1207" s="127" t="n">
        <v>10</v>
      </c>
      <c r="D1207" s="125" t="n"/>
    </row>
    <row r="1208">
      <c r="A1208" s="126" t="n">
        <v>45752</v>
      </c>
      <c r="B1208" s="125" t="inlineStr">
        <is>
          <t>Mushroom Risotto</t>
        </is>
      </c>
      <c r="C1208" s="127" t="n">
        <v>5</v>
      </c>
      <c r="D1208" s="125" t="n"/>
    </row>
    <row r="1209">
      <c r="A1209" s="126" t="n">
        <v>45752</v>
      </c>
      <c r="B1209" s="125" t="inlineStr">
        <is>
          <t>Cheeseburger</t>
        </is>
      </c>
      <c r="C1209" s="127" t="n">
        <v>23</v>
      </c>
      <c r="D1209" s="125" t="n"/>
    </row>
    <row r="1210">
      <c r="A1210" s="126" t="n">
        <v>45752</v>
      </c>
      <c r="B1210" s="125" t="inlineStr">
        <is>
          <t>Tiramisu</t>
        </is>
      </c>
      <c r="C1210" s="127" t="n">
        <v>16</v>
      </c>
      <c r="D1210" s="125" t="n"/>
    </row>
    <row r="1211">
      <c r="A1211" s="126" t="n">
        <v>45752</v>
      </c>
      <c r="B1211" s="125" t="inlineStr">
        <is>
          <t>Chocolate Fondant</t>
        </is>
      </c>
      <c r="C1211" s="127" t="n">
        <v>8</v>
      </c>
      <c r="D1211" s="125" t="n"/>
    </row>
    <row r="1212">
      <c r="A1212" s="126" t="n">
        <v>45752</v>
      </c>
      <c r="B1212" s="125" t="inlineStr">
        <is>
          <t>Lemon Sorbet</t>
        </is>
      </c>
      <c r="C1212" s="127" t="n">
        <v>4</v>
      </c>
      <c r="D1212" s="125" t="n"/>
    </row>
    <row r="1213">
      <c r="A1213" s="126" t="n">
        <v>45752</v>
      </c>
      <c r="B1213" s="125" t="inlineStr">
        <is>
          <t>Espresso</t>
        </is>
      </c>
      <c r="C1213" s="127" t="n">
        <v>52</v>
      </c>
      <c r="D1213" s="125" t="n"/>
    </row>
    <row r="1214">
      <c r="A1214" s="126" t="n">
        <v>45752</v>
      </c>
      <c r="B1214" s="125" t="inlineStr">
        <is>
          <t>Cappuccino</t>
        </is>
      </c>
      <c r="C1214" s="127" t="n">
        <v>41</v>
      </c>
      <c r="D1214" s="125" t="n"/>
    </row>
    <row r="1215">
      <c r="A1215" s="126" t="n">
        <v>45752</v>
      </c>
      <c r="B1215" s="125" t="inlineStr">
        <is>
          <t>Homemade Lemonade</t>
        </is>
      </c>
      <c r="C1215" s="127" t="n">
        <v>29</v>
      </c>
      <c r="D1215" s="125" t="n"/>
    </row>
    <row r="1216">
      <c r="A1216" s="126" t="n">
        <v>45753</v>
      </c>
      <c r="B1216" s="125" t="inlineStr">
        <is>
          <t>Bruschetta</t>
        </is>
      </c>
      <c r="C1216" s="127" t="n">
        <v>13</v>
      </c>
      <c r="D1216" s="125" t="n"/>
    </row>
    <row r="1217">
      <c r="A1217" s="126" t="n">
        <v>45753</v>
      </c>
      <c r="B1217" s="125" t="inlineStr">
        <is>
          <t>Caesar Salad</t>
        </is>
      </c>
      <c r="C1217" s="127" t="n">
        <v>12</v>
      </c>
      <c r="D1217" s="125" t="n"/>
    </row>
    <row r="1218">
      <c r="A1218" s="126" t="n">
        <v>45753</v>
      </c>
      <c r="B1218" s="125" t="inlineStr">
        <is>
          <t>Tomato Soup</t>
        </is>
      </c>
      <c r="C1218" s="127" t="n">
        <v>8</v>
      </c>
      <c r="D1218" s="125" t="n"/>
    </row>
    <row r="1219">
      <c r="A1219" s="126" t="n">
        <v>45753</v>
      </c>
      <c r="B1219" s="125" t="inlineStr">
        <is>
          <t>Spaghetti Carbonara</t>
        </is>
      </c>
      <c r="C1219" s="127" t="n">
        <v>32</v>
      </c>
      <c r="D1219" s="125" t="n"/>
    </row>
    <row r="1220">
      <c r="A1220" s="126" t="n">
        <v>45753</v>
      </c>
      <c r="B1220" s="125" t="inlineStr">
        <is>
          <t>Pizza Margherita</t>
        </is>
      </c>
      <c r="C1220" s="127" t="n">
        <v>36</v>
      </c>
      <c r="D1220" s="125" t="n"/>
    </row>
    <row r="1221">
      <c r="A1221" s="126" t="n">
        <v>45753</v>
      </c>
      <c r="B1221" s="125" t="inlineStr">
        <is>
          <t>Wiener Schnitzel</t>
        </is>
      </c>
      <c r="C1221" s="127" t="n">
        <v>19</v>
      </c>
      <c r="D1221" s="125" t="n"/>
    </row>
    <row r="1222">
      <c r="A1222" s="126" t="n">
        <v>45753</v>
      </c>
      <c r="B1222" s="125" t="inlineStr">
        <is>
          <t>Salmon Fillet</t>
        </is>
      </c>
      <c r="C1222" s="127" t="n">
        <v>9</v>
      </c>
      <c r="D1222" s="125" t="n"/>
    </row>
    <row r="1223">
      <c r="A1223" s="126" t="n">
        <v>45753</v>
      </c>
      <c r="B1223" s="125" t="inlineStr">
        <is>
          <t>Mushroom Risotto</t>
        </is>
      </c>
      <c r="C1223" s="127" t="n">
        <v>5</v>
      </c>
      <c r="D1223" s="125" t="n"/>
    </row>
    <row r="1224">
      <c r="A1224" s="126" t="n">
        <v>45753</v>
      </c>
      <c r="B1224" s="125" t="inlineStr">
        <is>
          <t>Cheeseburger</t>
        </is>
      </c>
      <c r="C1224" s="127" t="n">
        <v>27</v>
      </c>
      <c r="D1224" s="125" t="n"/>
    </row>
    <row r="1225">
      <c r="A1225" s="126" t="n">
        <v>45753</v>
      </c>
      <c r="B1225" s="125" t="inlineStr">
        <is>
          <t>Tiramisu</t>
        </is>
      </c>
      <c r="C1225" s="127" t="n">
        <v>21</v>
      </c>
      <c r="D1225" s="125" t="n"/>
    </row>
    <row r="1226">
      <c r="A1226" s="126" t="n">
        <v>45753</v>
      </c>
      <c r="B1226" s="125" t="inlineStr">
        <is>
          <t>Chocolate Fondant</t>
        </is>
      </c>
      <c r="C1226" s="127" t="n">
        <v>7</v>
      </c>
      <c r="D1226" s="125" t="n"/>
    </row>
    <row r="1227">
      <c r="A1227" s="126" t="n">
        <v>45753</v>
      </c>
      <c r="B1227" s="125" t="inlineStr">
        <is>
          <t>Lemon Sorbet</t>
        </is>
      </c>
      <c r="C1227" s="127" t="n">
        <v>4</v>
      </c>
      <c r="D1227" s="125" t="n"/>
    </row>
    <row r="1228">
      <c r="A1228" s="126" t="n">
        <v>45753</v>
      </c>
      <c r="B1228" s="125" t="inlineStr">
        <is>
          <t>Espresso</t>
        </is>
      </c>
      <c r="C1228" s="127" t="n">
        <v>32</v>
      </c>
      <c r="D1228" s="125" t="n"/>
    </row>
    <row r="1229">
      <c r="A1229" s="126" t="n">
        <v>45753</v>
      </c>
      <c r="B1229" s="125" t="inlineStr">
        <is>
          <t>Cappuccino</t>
        </is>
      </c>
      <c r="C1229" s="127" t="n">
        <v>37</v>
      </c>
      <c r="D1229" s="125" t="n"/>
    </row>
    <row r="1230">
      <c r="A1230" s="126" t="n">
        <v>45753</v>
      </c>
      <c r="B1230" s="125" t="inlineStr">
        <is>
          <t>Homemade Lemonade</t>
        </is>
      </c>
      <c r="C1230" s="127" t="n">
        <v>24</v>
      </c>
      <c r="D1230" s="125" t="n"/>
    </row>
    <row r="1231">
      <c r="A1231" s="126" t="n">
        <v>45755</v>
      </c>
      <c r="B1231" s="125" t="inlineStr">
        <is>
          <t>Bruschetta</t>
        </is>
      </c>
      <c r="C1231" s="127" t="n">
        <v>7</v>
      </c>
      <c r="D1231" s="125" t="n"/>
    </row>
    <row r="1232">
      <c r="A1232" s="126" t="n">
        <v>45755</v>
      </c>
      <c r="B1232" s="125" t="inlineStr">
        <is>
          <t>Caesar Salad</t>
        </is>
      </c>
      <c r="C1232" s="127" t="n">
        <v>9</v>
      </c>
      <c r="D1232" s="125" t="n"/>
    </row>
    <row r="1233">
      <c r="A1233" s="126" t="n">
        <v>45755</v>
      </c>
      <c r="B1233" s="125" t="inlineStr">
        <is>
          <t>Tomato Soup</t>
        </is>
      </c>
      <c r="C1233" s="127" t="n">
        <v>3</v>
      </c>
      <c r="D1233" s="125" t="n"/>
    </row>
    <row r="1234">
      <c r="A1234" s="126" t="n">
        <v>45755</v>
      </c>
      <c r="B1234" s="125" t="inlineStr">
        <is>
          <t>Spaghetti Carbonara</t>
        </is>
      </c>
      <c r="C1234" s="127" t="n">
        <v>22</v>
      </c>
      <c r="D1234" s="125" t="n"/>
    </row>
    <row r="1235">
      <c r="A1235" s="126" t="n">
        <v>45755</v>
      </c>
      <c r="B1235" s="125" t="inlineStr">
        <is>
          <t>Pizza Margherita</t>
        </is>
      </c>
      <c r="C1235" s="127" t="n">
        <v>19</v>
      </c>
      <c r="D1235" s="125" t="n"/>
    </row>
    <row r="1236">
      <c r="A1236" s="126" t="n">
        <v>45755</v>
      </c>
      <c r="B1236" s="125" t="inlineStr">
        <is>
          <t>Wiener Schnitzel</t>
        </is>
      </c>
      <c r="C1236" s="127" t="n">
        <v>12</v>
      </c>
      <c r="D1236" s="125" t="n"/>
    </row>
    <row r="1237">
      <c r="A1237" s="126" t="n">
        <v>45755</v>
      </c>
      <c r="B1237" s="125" t="inlineStr">
        <is>
          <t>Salmon Fillet</t>
        </is>
      </c>
      <c r="C1237" s="127" t="n">
        <v>5</v>
      </c>
      <c r="D1237" s="125" t="n"/>
    </row>
    <row r="1238">
      <c r="A1238" s="126" t="n">
        <v>45755</v>
      </c>
      <c r="B1238" s="125" t="inlineStr">
        <is>
          <t>Mushroom Risotto</t>
        </is>
      </c>
      <c r="C1238" s="127" t="n">
        <v>3</v>
      </c>
      <c r="D1238" s="125" t="n"/>
    </row>
    <row r="1239">
      <c r="A1239" s="126" t="n">
        <v>45755</v>
      </c>
      <c r="B1239" s="125" t="inlineStr">
        <is>
          <t>Cheeseburger</t>
        </is>
      </c>
      <c r="C1239" s="127" t="n">
        <v>16</v>
      </c>
      <c r="D1239" s="125" t="n"/>
    </row>
    <row r="1240">
      <c r="A1240" s="126" t="n">
        <v>45755</v>
      </c>
      <c r="B1240" s="125" t="inlineStr">
        <is>
          <t>Tiramisu</t>
        </is>
      </c>
      <c r="C1240" s="127" t="n">
        <v>10</v>
      </c>
      <c r="D1240" s="125" t="n"/>
    </row>
    <row r="1241">
      <c r="A1241" s="126" t="n">
        <v>45755</v>
      </c>
      <c r="B1241" s="125" t="inlineStr">
        <is>
          <t>Chocolate Fondant</t>
        </is>
      </c>
      <c r="C1241" s="127" t="n">
        <v>5</v>
      </c>
      <c r="D1241" s="125" t="n"/>
    </row>
    <row r="1242">
      <c r="A1242" s="126" t="n">
        <v>45755</v>
      </c>
      <c r="B1242" s="125" t="inlineStr">
        <is>
          <t>Lemon Sorbet</t>
        </is>
      </c>
      <c r="C1242" s="127" t="n">
        <v>2</v>
      </c>
      <c r="D1242" s="125" t="n"/>
    </row>
    <row r="1243">
      <c r="A1243" s="126" t="n">
        <v>45755</v>
      </c>
      <c r="B1243" s="125" t="inlineStr">
        <is>
          <t>Espresso</t>
        </is>
      </c>
      <c r="C1243" s="127" t="n">
        <v>26</v>
      </c>
      <c r="D1243" s="125" t="n"/>
    </row>
    <row r="1244">
      <c r="A1244" s="126" t="n">
        <v>45755</v>
      </c>
      <c r="B1244" s="125" t="inlineStr">
        <is>
          <t>Cappuccino</t>
        </is>
      </c>
      <c r="C1244" s="127" t="n">
        <v>10</v>
      </c>
      <c r="D1244" s="125" t="n"/>
    </row>
    <row r="1245">
      <c r="A1245" s="126" t="n">
        <v>45755</v>
      </c>
      <c r="B1245" s="125" t="inlineStr">
        <is>
          <t>Homemade Lemonade</t>
        </is>
      </c>
      <c r="C1245" s="127" t="n">
        <v>18</v>
      </c>
      <c r="D1245" s="125" t="n"/>
    </row>
    <row r="1246">
      <c r="A1246" s="126" t="n">
        <v>45756</v>
      </c>
      <c r="B1246" s="125" t="inlineStr">
        <is>
          <t>Bruschetta</t>
        </is>
      </c>
      <c r="C1246" s="127" t="n">
        <v>11</v>
      </c>
      <c r="D1246" s="125" t="n"/>
    </row>
    <row r="1247">
      <c r="A1247" s="126" t="n">
        <v>45756</v>
      </c>
      <c r="B1247" s="125" t="inlineStr">
        <is>
          <t>Caesar Salad</t>
        </is>
      </c>
      <c r="C1247" s="127" t="n">
        <v>6</v>
      </c>
      <c r="D1247" s="125" t="n"/>
    </row>
    <row r="1248">
      <c r="A1248" s="126" t="n">
        <v>45756</v>
      </c>
      <c r="B1248" s="125" t="inlineStr">
        <is>
          <t>Tomato Soup</t>
        </is>
      </c>
      <c r="C1248" s="127" t="n">
        <v>5</v>
      </c>
      <c r="D1248" s="125" t="n"/>
    </row>
    <row r="1249">
      <c r="A1249" s="126" t="n">
        <v>45756</v>
      </c>
      <c r="B1249" s="125" t="inlineStr">
        <is>
          <t>Spaghetti Carbonara</t>
        </is>
      </c>
      <c r="C1249" s="127" t="n">
        <v>22</v>
      </c>
      <c r="D1249" s="125" t="n"/>
    </row>
    <row r="1250">
      <c r="A1250" s="126" t="n">
        <v>45756</v>
      </c>
      <c r="B1250" s="125" t="inlineStr">
        <is>
          <t>Pizza Margherita</t>
        </is>
      </c>
      <c r="C1250" s="127" t="n">
        <v>31</v>
      </c>
      <c r="D1250" s="125" t="n"/>
    </row>
    <row r="1251">
      <c r="A1251" s="126" t="n">
        <v>45756</v>
      </c>
      <c r="B1251" s="125" t="inlineStr">
        <is>
          <t>Wiener Schnitzel</t>
        </is>
      </c>
      <c r="C1251" s="127" t="n">
        <v>12</v>
      </c>
      <c r="D1251" s="125" t="n"/>
    </row>
    <row r="1252">
      <c r="A1252" s="126" t="n">
        <v>45756</v>
      </c>
      <c r="B1252" s="125" t="inlineStr">
        <is>
          <t>Salmon Fillet</t>
        </is>
      </c>
      <c r="C1252" s="127" t="n">
        <v>7</v>
      </c>
      <c r="D1252" s="125" t="n"/>
    </row>
    <row r="1253">
      <c r="A1253" s="126" t="n">
        <v>45756</v>
      </c>
      <c r="B1253" s="125" t="inlineStr">
        <is>
          <t>Mushroom Risotto</t>
        </is>
      </c>
      <c r="C1253" s="127" t="n">
        <v>4</v>
      </c>
      <c r="D1253" s="125" t="n"/>
    </row>
    <row r="1254">
      <c r="A1254" s="126" t="n">
        <v>45756</v>
      </c>
      <c r="B1254" s="125" t="inlineStr">
        <is>
          <t>Cheeseburger</t>
        </is>
      </c>
      <c r="C1254" s="127" t="n">
        <v>26</v>
      </c>
      <c r="D1254" s="125" t="n"/>
    </row>
    <row r="1255">
      <c r="A1255" s="126" t="n">
        <v>45756</v>
      </c>
      <c r="B1255" s="125" t="inlineStr">
        <is>
          <t>Tiramisu</t>
        </is>
      </c>
      <c r="C1255" s="127" t="n">
        <v>12</v>
      </c>
      <c r="D1255" s="125" t="n"/>
    </row>
    <row r="1256">
      <c r="A1256" s="126" t="n">
        <v>45756</v>
      </c>
      <c r="B1256" s="125" t="inlineStr">
        <is>
          <t>Chocolate Fondant</t>
        </is>
      </c>
      <c r="C1256" s="127" t="n">
        <v>6</v>
      </c>
      <c r="D1256" s="125" t="n"/>
    </row>
    <row r="1257">
      <c r="A1257" s="126" t="n">
        <v>45756</v>
      </c>
      <c r="B1257" s="125" t="inlineStr">
        <is>
          <t>Lemon Sorbet</t>
        </is>
      </c>
      <c r="C1257" s="127" t="n">
        <v>2</v>
      </c>
      <c r="D1257" s="125" t="n"/>
    </row>
    <row r="1258">
      <c r="A1258" s="126" t="n">
        <v>45756</v>
      </c>
      <c r="B1258" s="125" t="inlineStr">
        <is>
          <t>Espresso</t>
        </is>
      </c>
      <c r="C1258" s="127" t="n">
        <v>23</v>
      </c>
      <c r="D1258" s="125" t="n"/>
    </row>
    <row r="1259">
      <c r="A1259" s="126" t="n">
        <v>45756</v>
      </c>
      <c r="B1259" s="125" t="inlineStr">
        <is>
          <t>Cappuccino</t>
        </is>
      </c>
      <c r="C1259" s="127" t="n">
        <v>28</v>
      </c>
      <c r="D1259" s="125" t="n"/>
    </row>
    <row r="1260">
      <c r="A1260" s="126" t="n">
        <v>45756</v>
      </c>
      <c r="B1260" s="125" t="inlineStr">
        <is>
          <t>Homemade Lemonade</t>
        </is>
      </c>
      <c r="C1260" s="127" t="n">
        <v>20</v>
      </c>
      <c r="D1260" s="125" t="n"/>
    </row>
    <row r="1261">
      <c r="A1261" s="126" t="n">
        <v>45757</v>
      </c>
      <c r="B1261" s="125" t="inlineStr">
        <is>
          <t>Bruschetta</t>
        </is>
      </c>
      <c r="C1261" s="127" t="n">
        <v>16</v>
      </c>
      <c r="D1261" s="125" t="n"/>
    </row>
    <row r="1262">
      <c r="A1262" s="126" t="n">
        <v>45757</v>
      </c>
      <c r="B1262" s="125" t="inlineStr">
        <is>
          <t>Caesar Salad</t>
        </is>
      </c>
      <c r="C1262" s="127" t="n">
        <v>12</v>
      </c>
      <c r="D1262" s="125" t="n"/>
    </row>
    <row r="1263">
      <c r="A1263" s="126" t="n">
        <v>45757</v>
      </c>
      <c r="B1263" s="125" t="inlineStr">
        <is>
          <t>Tomato Soup</t>
        </is>
      </c>
      <c r="C1263" s="127" t="n">
        <v>5</v>
      </c>
      <c r="D1263" s="125" t="n"/>
    </row>
    <row r="1264">
      <c r="A1264" s="126" t="n">
        <v>45757</v>
      </c>
      <c r="B1264" s="125" t="inlineStr">
        <is>
          <t>Spaghetti Carbonara</t>
        </is>
      </c>
      <c r="C1264" s="127" t="n">
        <v>16</v>
      </c>
      <c r="D1264" s="125" t="n"/>
    </row>
    <row r="1265">
      <c r="A1265" s="126" t="n">
        <v>45757</v>
      </c>
      <c r="B1265" s="125" t="inlineStr">
        <is>
          <t>Pizza Margherita</t>
        </is>
      </c>
      <c r="C1265" s="127" t="n">
        <v>26</v>
      </c>
      <c r="D1265" s="125" t="n"/>
    </row>
    <row r="1266">
      <c r="A1266" s="126" t="n">
        <v>45757</v>
      </c>
      <c r="B1266" s="125" t="inlineStr">
        <is>
          <t>Wiener Schnitzel</t>
        </is>
      </c>
      <c r="C1266" s="127" t="n">
        <v>14</v>
      </c>
      <c r="D1266" s="125" t="n"/>
    </row>
    <row r="1267">
      <c r="A1267" s="126" t="n">
        <v>45757</v>
      </c>
      <c r="B1267" s="125" t="inlineStr">
        <is>
          <t>Salmon Fillet</t>
        </is>
      </c>
      <c r="C1267" s="127" t="n">
        <v>5</v>
      </c>
      <c r="D1267" s="125" t="n"/>
    </row>
    <row r="1268">
      <c r="A1268" s="126" t="n">
        <v>45757</v>
      </c>
      <c r="B1268" s="125" t="inlineStr">
        <is>
          <t>Mushroom Risotto</t>
        </is>
      </c>
      <c r="C1268" s="127" t="n">
        <v>5</v>
      </c>
      <c r="D1268" s="125" t="n"/>
    </row>
    <row r="1269">
      <c r="A1269" s="126" t="n">
        <v>45757</v>
      </c>
      <c r="B1269" s="125" t="inlineStr">
        <is>
          <t>Cheeseburger</t>
        </is>
      </c>
      <c r="C1269" s="127" t="n">
        <v>21</v>
      </c>
      <c r="D1269" s="125" t="n"/>
    </row>
    <row r="1270">
      <c r="A1270" s="126" t="n">
        <v>45757</v>
      </c>
      <c r="B1270" s="125" t="inlineStr">
        <is>
          <t>Tiramisu</t>
        </is>
      </c>
      <c r="C1270" s="127" t="n">
        <v>14</v>
      </c>
      <c r="D1270" s="125" t="n"/>
    </row>
    <row r="1271">
      <c r="A1271" s="126" t="n">
        <v>45757</v>
      </c>
      <c r="B1271" s="125" t="inlineStr">
        <is>
          <t>Chocolate Fondant</t>
        </is>
      </c>
      <c r="C1271" s="127" t="n">
        <v>6</v>
      </c>
      <c r="D1271" s="125" t="n"/>
    </row>
    <row r="1272">
      <c r="A1272" s="126" t="n">
        <v>45757</v>
      </c>
      <c r="B1272" s="125" t="inlineStr">
        <is>
          <t>Lemon Sorbet</t>
        </is>
      </c>
      <c r="C1272" s="127" t="n">
        <v>3</v>
      </c>
      <c r="D1272" s="125" t="n"/>
    </row>
    <row r="1273">
      <c r="A1273" s="126" t="n">
        <v>45757</v>
      </c>
      <c r="B1273" s="125" t="inlineStr">
        <is>
          <t>Espresso</t>
        </is>
      </c>
      <c r="C1273" s="127" t="n">
        <v>34</v>
      </c>
      <c r="D1273" s="125" t="n"/>
    </row>
    <row r="1274">
      <c r="A1274" s="126" t="n">
        <v>45757</v>
      </c>
      <c r="B1274" s="125" t="inlineStr">
        <is>
          <t>Cappuccino</t>
        </is>
      </c>
      <c r="C1274" s="127" t="n">
        <v>30</v>
      </c>
      <c r="D1274" s="125" t="n"/>
    </row>
    <row r="1275">
      <c r="A1275" s="126" t="n">
        <v>45757</v>
      </c>
      <c r="B1275" s="125" t="inlineStr">
        <is>
          <t>Homemade Lemonade</t>
        </is>
      </c>
      <c r="C1275" s="127" t="n">
        <v>23</v>
      </c>
      <c r="D1275" s="125" t="n"/>
    </row>
    <row r="1276">
      <c r="A1276" s="126" t="n">
        <v>45758</v>
      </c>
      <c r="B1276" s="125" t="inlineStr">
        <is>
          <t>Bruschetta</t>
        </is>
      </c>
      <c r="C1276" s="127" t="n">
        <v>14</v>
      </c>
      <c r="D1276" s="125" t="n"/>
    </row>
    <row r="1277">
      <c r="A1277" s="126" t="n">
        <v>45758</v>
      </c>
      <c r="B1277" s="125" t="inlineStr">
        <is>
          <t>Caesar Salad</t>
        </is>
      </c>
      <c r="C1277" s="127" t="n">
        <v>10</v>
      </c>
      <c r="D1277" s="125" t="n"/>
    </row>
    <row r="1278">
      <c r="A1278" s="126" t="n">
        <v>45758</v>
      </c>
      <c r="B1278" s="125" t="inlineStr">
        <is>
          <t>Tomato Soup</t>
        </is>
      </c>
      <c r="C1278" s="127" t="n">
        <v>10</v>
      </c>
      <c r="D1278" s="125" t="n"/>
    </row>
    <row r="1279">
      <c r="A1279" s="126" t="n">
        <v>45758</v>
      </c>
      <c r="B1279" s="125" t="inlineStr">
        <is>
          <t>Spaghetti Carbonara</t>
        </is>
      </c>
      <c r="C1279" s="127" t="n">
        <v>31</v>
      </c>
      <c r="D1279" s="125" t="n"/>
    </row>
    <row r="1280">
      <c r="A1280" s="126" t="n">
        <v>45758</v>
      </c>
      <c r="B1280" s="125" t="inlineStr">
        <is>
          <t>Pizza Margherita</t>
        </is>
      </c>
      <c r="C1280" s="127" t="n">
        <v>46</v>
      </c>
      <c r="D1280" s="125" t="n"/>
    </row>
    <row r="1281">
      <c r="A1281" s="126" t="n">
        <v>45758</v>
      </c>
      <c r="B1281" s="125" t="inlineStr">
        <is>
          <t>Wiener Schnitzel</t>
        </is>
      </c>
      <c r="C1281" s="127" t="n">
        <v>15</v>
      </c>
      <c r="D1281" s="125" t="n"/>
    </row>
    <row r="1282">
      <c r="A1282" s="126" t="n">
        <v>45758</v>
      </c>
      <c r="B1282" s="125" t="inlineStr">
        <is>
          <t>Salmon Fillet</t>
        </is>
      </c>
      <c r="C1282" s="127" t="n">
        <v>7</v>
      </c>
      <c r="D1282" s="125" t="n"/>
    </row>
    <row r="1283">
      <c r="A1283" s="126" t="n">
        <v>45758</v>
      </c>
      <c r="B1283" s="125" t="inlineStr">
        <is>
          <t>Mushroom Risotto</t>
        </is>
      </c>
      <c r="C1283" s="127" t="n">
        <v>6</v>
      </c>
      <c r="D1283" s="125" t="n"/>
    </row>
    <row r="1284">
      <c r="A1284" s="126" t="n">
        <v>45758</v>
      </c>
      <c r="B1284" s="125" t="inlineStr">
        <is>
          <t>Cheeseburger</t>
        </is>
      </c>
      <c r="C1284" s="127" t="n">
        <v>20</v>
      </c>
      <c r="D1284" s="125" t="n"/>
    </row>
    <row r="1285">
      <c r="A1285" s="126" t="n">
        <v>45758</v>
      </c>
      <c r="B1285" s="125" t="inlineStr">
        <is>
          <t>Tiramisu</t>
        </is>
      </c>
      <c r="C1285" s="127" t="n">
        <v>17</v>
      </c>
      <c r="D1285" s="125" t="n"/>
    </row>
    <row r="1286">
      <c r="A1286" s="126" t="n">
        <v>45758</v>
      </c>
      <c r="B1286" s="125" t="inlineStr">
        <is>
          <t>Chocolate Fondant</t>
        </is>
      </c>
      <c r="C1286" s="127" t="n">
        <v>9</v>
      </c>
      <c r="D1286" s="125" t="n"/>
    </row>
    <row r="1287">
      <c r="A1287" s="126" t="n">
        <v>45758</v>
      </c>
      <c r="B1287" s="125" t="inlineStr">
        <is>
          <t>Lemon Sorbet</t>
        </is>
      </c>
      <c r="C1287" s="127" t="n">
        <v>5</v>
      </c>
      <c r="D1287" s="125" t="n"/>
    </row>
    <row r="1288">
      <c r="A1288" s="126" t="n">
        <v>45758</v>
      </c>
      <c r="B1288" s="125" t="inlineStr">
        <is>
          <t>Espresso</t>
        </is>
      </c>
      <c r="C1288" s="127" t="n">
        <v>56</v>
      </c>
      <c r="D1288" s="125" t="n"/>
    </row>
    <row r="1289">
      <c r="A1289" s="126" t="n">
        <v>45758</v>
      </c>
      <c r="B1289" s="125" t="inlineStr">
        <is>
          <t>Cappuccino</t>
        </is>
      </c>
      <c r="C1289" s="127" t="n">
        <v>29</v>
      </c>
      <c r="D1289" s="125" t="n"/>
    </row>
    <row r="1290">
      <c r="A1290" s="126" t="n">
        <v>45758</v>
      </c>
      <c r="B1290" s="125" t="inlineStr">
        <is>
          <t>Homemade Lemonade</t>
        </is>
      </c>
      <c r="C1290" s="127" t="n">
        <v>19</v>
      </c>
      <c r="D1290" s="125" t="n"/>
    </row>
    <row r="1291">
      <c r="A1291" s="126" t="n">
        <v>45759</v>
      </c>
      <c r="B1291" s="125" t="inlineStr">
        <is>
          <t>Bruschetta</t>
        </is>
      </c>
      <c r="C1291" s="127" t="n">
        <v>20</v>
      </c>
      <c r="D1291" s="125" t="n"/>
    </row>
    <row r="1292">
      <c r="A1292" s="126" t="n">
        <v>45759</v>
      </c>
      <c r="B1292" s="125" t="inlineStr">
        <is>
          <t>Caesar Salad</t>
        </is>
      </c>
      <c r="C1292" s="127" t="n">
        <v>19</v>
      </c>
      <c r="D1292" s="125" t="n"/>
    </row>
    <row r="1293">
      <c r="A1293" s="126" t="n">
        <v>45759</v>
      </c>
      <c r="B1293" s="125" t="inlineStr">
        <is>
          <t>Tomato Soup</t>
        </is>
      </c>
      <c r="C1293" s="127" t="n">
        <v>9</v>
      </c>
      <c r="D1293" s="125" t="n"/>
    </row>
    <row r="1294">
      <c r="A1294" s="126" t="n">
        <v>45759</v>
      </c>
      <c r="B1294" s="125" t="inlineStr">
        <is>
          <t>Spaghetti Carbonara</t>
        </is>
      </c>
      <c r="C1294" s="127" t="n">
        <v>26</v>
      </c>
      <c r="D1294" s="125" t="n"/>
    </row>
    <row r="1295">
      <c r="A1295" s="126" t="n">
        <v>45759</v>
      </c>
      <c r="B1295" s="125" t="inlineStr">
        <is>
          <t>Pizza Margherita</t>
        </is>
      </c>
      <c r="C1295" s="127" t="n">
        <v>49</v>
      </c>
      <c r="D1295" s="125" t="n"/>
    </row>
    <row r="1296">
      <c r="A1296" s="126" t="n">
        <v>45759</v>
      </c>
      <c r="B1296" s="125" t="inlineStr">
        <is>
          <t>Wiener Schnitzel</t>
        </is>
      </c>
      <c r="C1296" s="127" t="n">
        <v>28</v>
      </c>
      <c r="D1296" s="125" t="n"/>
    </row>
    <row r="1297">
      <c r="A1297" s="126" t="n">
        <v>45759</v>
      </c>
      <c r="B1297" s="125" t="inlineStr">
        <is>
          <t>Salmon Fillet</t>
        </is>
      </c>
      <c r="C1297" s="127" t="n">
        <v>10</v>
      </c>
      <c r="D1297" s="125" t="n"/>
    </row>
    <row r="1298">
      <c r="A1298" s="126" t="n">
        <v>45759</v>
      </c>
      <c r="B1298" s="125" t="inlineStr">
        <is>
          <t>Mushroom Risotto</t>
        </is>
      </c>
      <c r="C1298" s="127" t="n">
        <v>7</v>
      </c>
      <c r="D1298" s="125" t="n"/>
    </row>
    <row r="1299">
      <c r="A1299" s="126" t="n">
        <v>45759</v>
      </c>
      <c r="B1299" s="125" t="inlineStr">
        <is>
          <t>Cheeseburger</t>
        </is>
      </c>
      <c r="C1299" s="127" t="n">
        <v>32</v>
      </c>
      <c r="D1299" s="125" t="n"/>
    </row>
    <row r="1300">
      <c r="A1300" s="126" t="n">
        <v>45759</v>
      </c>
      <c r="B1300" s="125" t="inlineStr">
        <is>
          <t>Tiramisu</t>
        </is>
      </c>
      <c r="C1300" s="127" t="n">
        <v>25</v>
      </c>
      <c r="D1300" s="125" t="n"/>
    </row>
    <row r="1301">
      <c r="A1301" s="126" t="n">
        <v>45759</v>
      </c>
      <c r="B1301" s="125" t="inlineStr">
        <is>
          <t>Chocolate Fondant</t>
        </is>
      </c>
      <c r="C1301" s="127" t="n">
        <v>8</v>
      </c>
      <c r="D1301" s="125" t="n"/>
    </row>
    <row r="1302">
      <c r="A1302" s="126" t="n">
        <v>45759</v>
      </c>
      <c r="B1302" s="125" t="inlineStr">
        <is>
          <t>Lemon Sorbet</t>
        </is>
      </c>
      <c r="C1302" s="127" t="n">
        <v>2</v>
      </c>
      <c r="D1302" s="125" t="n"/>
    </row>
    <row r="1303">
      <c r="A1303" s="126" t="n">
        <v>45759</v>
      </c>
      <c r="B1303" s="125" t="inlineStr">
        <is>
          <t>Espresso</t>
        </is>
      </c>
      <c r="C1303" s="127" t="n">
        <v>52</v>
      </c>
      <c r="D1303" s="125" t="n"/>
    </row>
    <row r="1304">
      <c r="A1304" s="126" t="n">
        <v>45759</v>
      </c>
      <c r="B1304" s="125" t="inlineStr">
        <is>
          <t>Cappuccino</t>
        </is>
      </c>
      <c r="C1304" s="127" t="n">
        <v>42</v>
      </c>
      <c r="D1304" s="125" t="n"/>
    </row>
    <row r="1305">
      <c r="A1305" s="126" t="n">
        <v>45759</v>
      </c>
      <c r="B1305" s="125" t="inlineStr">
        <is>
          <t>Homemade Lemonade</t>
        </is>
      </c>
      <c r="C1305" s="127" t="n">
        <v>29</v>
      </c>
      <c r="D1305" s="125" t="n"/>
    </row>
    <row r="1306">
      <c r="A1306" s="126" t="n">
        <v>45760</v>
      </c>
      <c r="B1306" s="125" t="inlineStr">
        <is>
          <t>Bruschetta</t>
        </is>
      </c>
      <c r="C1306" s="127" t="n">
        <v>18</v>
      </c>
      <c r="D1306" s="125" t="n"/>
    </row>
    <row r="1307">
      <c r="A1307" s="126" t="n">
        <v>45760</v>
      </c>
      <c r="B1307" s="125" t="inlineStr">
        <is>
          <t>Caesar Salad</t>
        </is>
      </c>
      <c r="C1307" s="127" t="n">
        <v>11</v>
      </c>
      <c r="D1307" s="125" t="n"/>
    </row>
    <row r="1308">
      <c r="A1308" s="126" t="n">
        <v>45760</v>
      </c>
      <c r="B1308" s="125" t="inlineStr">
        <is>
          <t>Tomato Soup</t>
        </is>
      </c>
      <c r="C1308" s="127" t="n">
        <v>7</v>
      </c>
      <c r="D1308" s="125" t="n"/>
    </row>
    <row r="1309">
      <c r="A1309" s="126" t="n">
        <v>45760</v>
      </c>
      <c r="B1309" s="125" t="inlineStr">
        <is>
          <t>Spaghetti Carbonara</t>
        </is>
      </c>
      <c r="C1309" s="127" t="n">
        <v>26</v>
      </c>
      <c r="D1309" s="125" t="n"/>
    </row>
    <row r="1310">
      <c r="A1310" s="126" t="n">
        <v>45760</v>
      </c>
      <c r="B1310" s="125" t="inlineStr">
        <is>
          <t>Pizza Margherita</t>
        </is>
      </c>
      <c r="C1310" s="127" t="n">
        <v>39</v>
      </c>
      <c r="D1310" s="125" t="n"/>
    </row>
    <row r="1311">
      <c r="A1311" s="126" t="n">
        <v>45760</v>
      </c>
      <c r="B1311" s="125" t="inlineStr">
        <is>
          <t>Wiener Schnitzel</t>
        </is>
      </c>
      <c r="C1311" s="127" t="n">
        <v>26</v>
      </c>
      <c r="D1311" s="125" t="n"/>
    </row>
    <row r="1312">
      <c r="A1312" s="126" t="n">
        <v>45760</v>
      </c>
      <c r="B1312" s="125" t="inlineStr">
        <is>
          <t>Salmon Fillet</t>
        </is>
      </c>
      <c r="C1312" s="127" t="n">
        <v>7</v>
      </c>
      <c r="D1312" s="125" t="n"/>
    </row>
    <row r="1313">
      <c r="A1313" s="126" t="n">
        <v>45760</v>
      </c>
      <c r="B1313" s="125" t="inlineStr">
        <is>
          <t>Mushroom Risotto</t>
        </is>
      </c>
      <c r="C1313" s="127" t="n">
        <v>8</v>
      </c>
      <c r="D1313" s="125" t="n"/>
    </row>
    <row r="1314">
      <c r="A1314" s="126" t="n">
        <v>45760</v>
      </c>
      <c r="B1314" s="125" t="inlineStr">
        <is>
          <t>Cheeseburger</t>
        </is>
      </c>
      <c r="C1314" s="127" t="n">
        <v>31</v>
      </c>
      <c r="D1314" s="125" t="n"/>
    </row>
    <row r="1315">
      <c r="A1315" s="126" t="n">
        <v>45760</v>
      </c>
      <c r="B1315" s="125" t="inlineStr">
        <is>
          <t>Tiramisu</t>
        </is>
      </c>
      <c r="C1315" s="127" t="n">
        <v>20</v>
      </c>
      <c r="D1315" s="125" t="n"/>
    </row>
    <row r="1316">
      <c r="A1316" s="126" t="n">
        <v>45760</v>
      </c>
      <c r="B1316" s="125" t="inlineStr">
        <is>
          <t>Chocolate Fondant</t>
        </is>
      </c>
      <c r="C1316" s="127" t="n">
        <v>8</v>
      </c>
      <c r="D1316" s="125" t="n"/>
    </row>
    <row r="1317">
      <c r="A1317" s="126" t="n">
        <v>45760</v>
      </c>
      <c r="B1317" s="125" t="inlineStr">
        <is>
          <t>Lemon Sorbet</t>
        </is>
      </c>
      <c r="C1317" s="127" t="n">
        <v>5</v>
      </c>
      <c r="D1317" s="125" t="n"/>
    </row>
    <row r="1318">
      <c r="A1318" s="126" t="n">
        <v>45760</v>
      </c>
      <c r="B1318" s="125" t="inlineStr">
        <is>
          <t>Espresso</t>
        </is>
      </c>
      <c r="C1318" s="127" t="n">
        <v>38</v>
      </c>
      <c r="D1318" s="125" t="n"/>
    </row>
    <row r="1319">
      <c r="A1319" s="126" t="n">
        <v>45760</v>
      </c>
      <c r="B1319" s="125" t="inlineStr">
        <is>
          <t>Cappuccino</t>
        </is>
      </c>
      <c r="C1319" s="127" t="n">
        <v>31</v>
      </c>
      <c r="D1319" s="125" t="n"/>
    </row>
    <row r="1320">
      <c r="A1320" s="126" t="n">
        <v>45760</v>
      </c>
      <c r="B1320" s="125" t="inlineStr">
        <is>
          <t>Homemade Lemonade</t>
        </is>
      </c>
      <c r="C1320" s="127" t="n">
        <v>19</v>
      </c>
      <c r="D1320" s="125" t="n"/>
    </row>
    <row r="1321">
      <c r="A1321" s="126" t="n">
        <v>45762</v>
      </c>
      <c r="B1321" s="125" t="inlineStr">
        <is>
          <t>Bruschetta</t>
        </is>
      </c>
      <c r="C1321" s="127" t="n">
        <v>10</v>
      </c>
      <c r="D1321" s="125" t="n"/>
    </row>
    <row r="1322">
      <c r="A1322" s="126" t="n">
        <v>45762</v>
      </c>
      <c r="B1322" s="125" t="inlineStr">
        <is>
          <t>Caesar Salad</t>
        </is>
      </c>
      <c r="C1322" s="127" t="n">
        <v>10</v>
      </c>
      <c r="D1322" s="125" t="n"/>
    </row>
    <row r="1323">
      <c r="A1323" s="126" t="n">
        <v>45762</v>
      </c>
      <c r="B1323" s="125" t="inlineStr">
        <is>
          <t>Tomato Soup</t>
        </is>
      </c>
      <c r="C1323" s="127" t="n">
        <v>5</v>
      </c>
      <c r="D1323" s="125" t="n"/>
    </row>
    <row r="1324">
      <c r="A1324" s="126" t="n">
        <v>45762</v>
      </c>
      <c r="B1324" s="125" t="inlineStr">
        <is>
          <t>Spaghetti Carbonara</t>
        </is>
      </c>
      <c r="C1324" s="127" t="n">
        <v>19</v>
      </c>
      <c r="D1324" s="125" t="n"/>
    </row>
    <row r="1325">
      <c r="A1325" s="126" t="n">
        <v>45762</v>
      </c>
      <c r="B1325" s="125" t="inlineStr">
        <is>
          <t>Pizza Margherita</t>
        </is>
      </c>
      <c r="C1325" s="127" t="n">
        <v>21</v>
      </c>
      <c r="D1325" s="125" t="n"/>
    </row>
    <row r="1326">
      <c r="A1326" s="126" t="n">
        <v>45762</v>
      </c>
      <c r="B1326" s="125" t="inlineStr">
        <is>
          <t>Wiener Schnitzel</t>
        </is>
      </c>
      <c r="C1326" s="127" t="n">
        <v>13</v>
      </c>
      <c r="D1326" s="125" t="n"/>
    </row>
    <row r="1327">
      <c r="A1327" s="126" t="n">
        <v>45762</v>
      </c>
      <c r="B1327" s="125" t="inlineStr">
        <is>
          <t>Salmon Fillet</t>
        </is>
      </c>
      <c r="C1327" s="127" t="n">
        <v>3</v>
      </c>
      <c r="D1327" s="125" t="n"/>
    </row>
    <row r="1328">
      <c r="A1328" s="126" t="n">
        <v>45762</v>
      </c>
      <c r="B1328" s="125" t="inlineStr">
        <is>
          <t>Mushroom Risotto</t>
        </is>
      </c>
      <c r="C1328" s="127" t="n">
        <v>5</v>
      </c>
      <c r="D1328" s="125" t="n"/>
    </row>
    <row r="1329">
      <c r="A1329" s="126" t="n">
        <v>45762</v>
      </c>
      <c r="B1329" s="125" t="inlineStr">
        <is>
          <t>Cheeseburger</t>
        </is>
      </c>
      <c r="C1329" s="127" t="n">
        <v>14</v>
      </c>
      <c r="D1329" s="125" t="n"/>
    </row>
    <row r="1330">
      <c r="A1330" s="126" t="n">
        <v>45762</v>
      </c>
      <c r="B1330" s="125" t="inlineStr">
        <is>
          <t>Tiramisu</t>
        </is>
      </c>
      <c r="C1330" s="127" t="n">
        <v>9</v>
      </c>
      <c r="D1330" s="125" t="n"/>
    </row>
    <row r="1331">
      <c r="A1331" s="126" t="n">
        <v>45762</v>
      </c>
      <c r="B1331" s="125" t="inlineStr">
        <is>
          <t>Chocolate Fondant</t>
        </is>
      </c>
      <c r="C1331" s="127" t="n">
        <v>4</v>
      </c>
      <c r="D1331" s="125" t="n"/>
    </row>
    <row r="1332">
      <c r="A1332" s="126" t="n">
        <v>45762</v>
      </c>
      <c r="B1332" s="125" t="inlineStr">
        <is>
          <t>Lemon Sorbet</t>
        </is>
      </c>
      <c r="C1332" s="127" t="n">
        <v>1</v>
      </c>
      <c r="D1332" s="125" t="n"/>
    </row>
    <row r="1333">
      <c r="A1333" s="126" t="n">
        <v>45762</v>
      </c>
      <c r="B1333" s="125" t="inlineStr">
        <is>
          <t>Espresso</t>
        </is>
      </c>
      <c r="C1333" s="127" t="n">
        <v>29</v>
      </c>
      <c r="D1333" s="125" t="n"/>
    </row>
    <row r="1334">
      <c r="A1334" s="126" t="n">
        <v>45762</v>
      </c>
      <c r="B1334" s="125" t="inlineStr">
        <is>
          <t>Cappuccino</t>
        </is>
      </c>
      <c r="C1334" s="127" t="n">
        <v>24</v>
      </c>
      <c r="D1334" s="125" t="n"/>
    </row>
    <row r="1335">
      <c r="A1335" s="126" t="n">
        <v>45762</v>
      </c>
      <c r="B1335" s="125" t="inlineStr">
        <is>
          <t>Homemade Lemonade</t>
        </is>
      </c>
      <c r="C1335" s="127" t="n">
        <v>11</v>
      </c>
      <c r="D1335" s="125" t="n"/>
    </row>
    <row r="1336">
      <c r="A1336" s="126" t="n">
        <v>45763</v>
      </c>
      <c r="B1336" s="125" t="inlineStr">
        <is>
          <t>Bruschetta</t>
        </is>
      </c>
      <c r="C1336" s="127" t="n">
        <v>13</v>
      </c>
      <c r="D1336" s="125" t="n"/>
    </row>
    <row r="1337">
      <c r="A1337" s="126" t="n">
        <v>45763</v>
      </c>
      <c r="B1337" s="125" t="inlineStr">
        <is>
          <t>Caesar Salad</t>
        </is>
      </c>
      <c r="C1337" s="127" t="n">
        <v>11</v>
      </c>
      <c r="D1337" s="125" t="n"/>
    </row>
    <row r="1338">
      <c r="A1338" s="126" t="n">
        <v>45763</v>
      </c>
      <c r="B1338" s="125" t="inlineStr">
        <is>
          <t>Tomato Soup</t>
        </is>
      </c>
      <c r="C1338" s="127" t="n">
        <v>5</v>
      </c>
      <c r="D1338" s="125" t="n"/>
    </row>
    <row r="1339">
      <c r="A1339" s="126" t="n">
        <v>45763</v>
      </c>
      <c r="B1339" s="125" t="inlineStr">
        <is>
          <t>Spaghetti Carbonara</t>
        </is>
      </c>
      <c r="C1339" s="127" t="n">
        <v>15</v>
      </c>
      <c r="D1339" s="125" t="n"/>
    </row>
    <row r="1340">
      <c r="A1340" s="126" t="n">
        <v>45763</v>
      </c>
      <c r="B1340" s="125" t="inlineStr">
        <is>
          <t>Pizza Margherita</t>
        </is>
      </c>
      <c r="C1340" s="127" t="n">
        <v>22</v>
      </c>
      <c r="D1340" s="125" t="n"/>
    </row>
    <row r="1341">
      <c r="A1341" s="126" t="n">
        <v>45763</v>
      </c>
      <c r="B1341" s="125" t="inlineStr">
        <is>
          <t>Wiener Schnitzel</t>
        </is>
      </c>
      <c r="C1341" s="127" t="n">
        <v>13</v>
      </c>
      <c r="D1341" s="125" t="n"/>
    </row>
    <row r="1342">
      <c r="A1342" s="126" t="n">
        <v>45763</v>
      </c>
      <c r="B1342" s="125" t="inlineStr">
        <is>
          <t>Salmon Fillet</t>
        </is>
      </c>
      <c r="C1342" s="127" t="n">
        <v>5</v>
      </c>
      <c r="D1342" s="125" t="n"/>
    </row>
    <row r="1343">
      <c r="A1343" s="126" t="n">
        <v>45763</v>
      </c>
      <c r="B1343" s="125" t="inlineStr">
        <is>
          <t>Mushroom Risotto</t>
        </is>
      </c>
      <c r="C1343" s="127" t="n">
        <v>4</v>
      </c>
      <c r="D1343" s="125" t="n"/>
    </row>
    <row r="1344">
      <c r="A1344" s="126" t="n">
        <v>45763</v>
      </c>
      <c r="B1344" s="125" t="inlineStr">
        <is>
          <t>Cheeseburger</t>
        </is>
      </c>
      <c r="C1344" s="127" t="n">
        <v>11</v>
      </c>
      <c r="D1344" s="125" t="n"/>
    </row>
    <row r="1345">
      <c r="A1345" s="126" t="n">
        <v>45763</v>
      </c>
      <c r="B1345" s="125" t="inlineStr">
        <is>
          <t>Tiramisu</t>
        </is>
      </c>
      <c r="C1345" s="127" t="n">
        <v>13</v>
      </c>
      <c r="D1345" s="125" t="n"/>
    </row>
    <row r="1346">
      <c r="A1346" s="126" t="n">
        <v>45763</v>
      </c>
      <c r="B1346" s="125" t="inlineStr">
        <is>
          <t>Chocolate Fondant</t>
        </is>
      </c>
      <c r="C1346" s="127" t="n">
        <v>4</v>
      </c>
      <c r="D1346" s="125" t="n"/>
    </row>
    <row r="1347">
      <c r="A1347" s="126" t="n">
        <v>45763</v>
      </c>
      <c r="B1347" s="125" t="inlineStr">
        <is>
          <t>Lemon Sorbet</t>
        </is>
      </c>
      <c r="C1347" s="127" t="n">
        <v>3</v>
      </c>
      <c r="D1347" s="125" t="n"/>
    </row>
    <row r="1348">
      <c r="A1348" s="126" t="n">
        <v>45763</v>
      </c>
      <c r="B1348" s="125" t="inlineStr">
        <is>
          <t>Espresso</t>
        </is>
      </c>
      <c r="C1348" s="127" t="n">
        <v>23</v>
      </c>
      <c r="D1348" s="125" t="n"/>
    </row>
    <row r="1349">
      <c r="A1349" s="126" t="n">
        <v>45763</v>
      </c>
      <c r="B1349" s="125" t="inlineStr">
        <is>
          <t>Cappuccino</t>
        </is>
      </c>
      <c r="C1349" s="127" t="n">
        <v>20</v>
      </c>
      <c r="D1349" s="125" t="n"/>
    </row>
    <row r="1350">
      <c r="A1350" s="126" t="n">
        <v>45763</v>
      </c>
      <c r="B1350" s="125" t="inlineStr">
        <is>
          <t>Homemade Lemonade</t>
        </is>
      </c>
      <c r="C1350" s="127" t="n">
        <v>14</v>
      </c>
      <c r="D1350" s="125" t="n"/>
    </row>
    <row r="1351">
      <c r="A1351" s="126" t="n">
        <v>45764</v>
      </c>
      <c r="B1351" s="125" t="inlineStr">
        <is>
          <t>Bruschetta</t>
        </is>
      </c>
      <c r="C1351" s="127" t="n">
        <v>11</v>
      </c>
      <c r="D1351" s="125" t="n"/>
    </row>
    <row r="1352">
      <c r="A1352" s="126" t="n">
        <v>45764</v>
      </c>
      <c r="B1352" s="125" t="inlineStr">
        <is>
          <t>Caesar Salad</t>
        </is>
      </c>
      <c r="C1352" s="127" t="n">
        <v>13</v>
      </c>
      <c r="D1352" s="125" t="n"/>
    </row>
    <row r="1353">
      <c r="A1353" s="126" t="n">
        <v>45764</v>
      </c>
      <c r="B1353" s="125" t="inlineStr">
        <is>
          <t>Tomato Soup</t>
        </is>
      </c>
      <c r="C1353" s="127" t="n">
        <v>7</v>
      </c>
      <c r="D1353" s="125" t="n"/>
    </row>
    <row r="1354">
      <c r="A1354" s="126" t="n">
        <v>45764</v>
      </c>
      <c r="B1354" s="125" t="inlineStr">
        <is>
          <t>Spaghetti Carbonara</t>
        </is>
      </c>
      <c r="C1354" s="127" t="n">
        <v>26</v>
      </c>
      <c r="D1354" s="125" t="n"/>
    </row>
    <row r="1355">
      <c r="A1355" s="126" t="n">
        <v>45764</v>
      </c>
      <c r="B1355" s="125" t="inlineStr">
        <is>
          <t>Pizza Margherita</t>
        </is>
      </c>
      <c r="C1355" s="127" t="n">
        <v>31</v>
      </c>
      <c r="D1355" s="125" t="n"/>
    </row>
    <row r="1356">
      <c r="A1356" s="126" t="n">
        <v>45764</v>
      </c>
      <c r="B1356" s="125" t="inlineStr">
        <is>
          <t>Wiener Schnitzel</t>
        </is>
      </c>
      <c r="C1356" s="127" t="n">
        <v>12</v>
      </c>
      <c r="D1356" s="125" t="n"/>
    </row>
    <row r="1357">
      <c r="A1357" s="126" t="n">
        <v>45764</v>
      </c>
      <c r="B1357" s="125" t="inlineStr">
        <is>
          <t>Salmon Fillet</t>
        </is>
      </c>
      <c r="C1357" s="127" t="n">
        <v>5</v>
      </c>
      <c r="D1357" s="125" t="n"/>
    </row>
    <row r="1358">
      <c r="A1358" s="126" t="n">
        <v>45764</v>
      </c>
      <c r="B1358" s="125" t="inlineStr">
        <is>
          <t>Mushroom Risotto</t>
        </is>
      </c>
      <c r="C1358" s="127" t="n">
        <v>4</v>
      </c>
      <c r="D1358" s="125" t="n"/>
    </row>
    <row r="1359">
      <c r="A1359" s="126" t="n">
        <v>45764</v>
      </c>
      <c r="B1359" s="125" t="inlineStr">
        <is>
          <t>Cheeseburger</t>
        </is>
      </c>
      <c r="C1359" s="127" t="n">
        <v>17</v>
      </c>
      <c r="D1359" s="125" t="n"/>
    </row>
    <row r="1360">
      <c r="A1360" s="126" t="n">
        <v>45764</v>
      </c>
      <c r="B1360" s="125" t="inlineStr">
        <is>
          <t>Tiramisu</t>
        </is>
      </c>
      <c r="C1360" s="127" t="n">
        <v>16</v>
      </c>
      <c r="D1360" s="125" t="n"/>
    </row>
    <row r="1361">
      <c r="A1361" s="126" t="n">
        <v>45764</v>
      </c>
      <c r="B1361" s="125" t="inlineStr">
        <is>
          <t>Chocolate Fondant</t>
        </is>
      </c>
      <c r="C1361" s="127" t="n">
        <v>5</v>
      </c>
      <c r="D1361" s="125" t="n"/>
    </row>
    <row r="1362">
      <c r="A1362" s="126" t="n">
        <v>45764</v>
      </c>
      <c r="B1362" s="125" t="inlineStr">
        <is>
          <t>Lemon Sorbet</t>
        </is>
      </c>
      <c r="C1362" s="127" t="n">
        <v>2</v>
      </c>
      <c r="D1362" s="125" t="n"/>
    </row>
    <row r="1363">
      <c r="A1363" s="126" t="n">
        <v>45764</v>
      </c>
      <c r="B1363" s="125" t="inlineStr">
        <is>
          <t>Espresso</t>
        </is>
      </c>
      <c r="C1363" s="127" t="n">
        <v>27</v>
      </c>
      <c r="D1363" s="125" t="n"/>
    </row>
    <row r="1364">
      <c r="A1364" s="126" t="n">
        <v>45764</v>
      </c>
      <c r="B1364" s="125" t="inlineStr">
        <is>
          <t>Cappuccino</t>
        </is>
      </c>
      <c r="C1364" s="127" t="n">
        <v>16</v>
      </c>
      <c r="D1364" s="125" t="n"/>
    </row>
    <row r="1365">
      <c r="A1365" s="126" t="n">
        <v>45764</v>
      </c>
      <c r="B1365" s="125" t="inlineStr">
        <is>
          <t>Homemade Lemonade</t>
        </is>
      </c>
      <c r="C1365" s="127" t="n">
        <v>21</v>
      </c>
      <c r="D1365" s="125" t="n"/>
    </row>
    <row r="1366">
      <c r="A1366" s="126" t="n">
        <v>45765</v>
      </c>
      <c r="B1366" s="125" t="inlineStr">
        <is>
          <t>Bruschetta</t>
        </is>
      </c>
      <c r="C1366" s="127" t="n">
        <v>20</v>
      </c>
      <c r="D1366" s="125" t="n"/>
    </row>
    <row r="1367">
      <c r="A1367" s="126" t="n">
        <v>45765</v>
      </c>
      <c r="B1367" s="125" t="inlineStr">
        <is>
          <t>Caesar Salad</t>
        </is>
      </c>
      <c r="C1367" s="127" t="n">
        <v>14</v>
      </c>
      <c r="D1367" s="125" t="n"/>
    </row>
    <row r="1368">
      <c r="A1368" s="126" t="n">
        <v>45765</v>
      </c>
      <c r="B1368" s="125" t="inlineStr">
        <is>
          <t>Tomato Soup</t>
        </is>
      </c>
      <c r="C1368" s="127" t="n">
        <v>6</v>
      </c>
      <c r="D1368" s="125" t="n"/>
    </row>
    <row r="1369">
      <c r="A1369" s="126" t="n">
        <v>45765</v>
      </c>
      <c r="B1369" s="125" t="inlineStr">
        <is>
          <t>Spaghetti Carbonara</t>
        </is>
      </c>
      <c r="C1369" s="127" t="n">
        <v>16</v>
      </c>
      <c r="D1369" s="125" t="n"/>
    </row>
    <row r="1370">
      <c r="A1370" s="126" t="n">
        <v>45765</v>
      </c>
      <c r="B1370" s="125" t="inlineStr">
        <is>
          <t>Pizza Margherita</t>
        </is>
      </c>
      <c r="C1370" s="127" t="n">
        <v>39</v>
      </c>
      <c r="D1370" s="125" t="n"/>
    </row>
    <row r="1371">
      <c r="A1371" s="126" t="n">
        <v>45765</v>
      </c>
      <c r="B1371" s="125" t="inlineStr">
        <is>
          <t>Wiener Schnitzel</t>
        </is>
      </c>
      <c r="C1371" s="127" t="n">
        <v>26</v>
      </c>
      <c r="D1371" s="125" t="n"/>
    </row>
    <row r="1372">
      <c r="A1372" s="126" t="n">
        <v>45765</v>
      </c>
      <c r="B1372" s="125" t="inlineStr">
        <is>
          <t>Salmon Fillet</t>
        </is>
      </c>
      <c r="C1372" s="127" t="n">
        <v>8</v>
      </c>
      <c r="D1372" s="125" t="n"/>
    </row>
    <row r="1373">
      <c r="A1373" s="126" t="n">
        <v>45765</v>
      </c>
      <c r="B1373" s="125" t="inlineStr">
        <is>
          <t>Mushroom Risotto</t>
        </is>
      </c>
      <c r="C1373" s="127" t="n">
        <v>7</v>
      </c>
      <c r="D1373" s="125" t="n"/>
    </row>
    <row r="1374">
      <c r="A1374" s="126" t="n">
        <v>45765</v>
      </c>
      <c r="B1374" s="125" t="inlineStr">
        <is>
          <t>Cheeseburger</t>
        </is>
      </c>
      <c r="C1374" s="127" t="n">
        <v>34</v>
      </c>
      <c r="D1374" s="125" t="n"/>
    </row>
    <row r="1375">
      <c r="A1375" s="126" t="n">
        <v>45765</v>
      </c>
      <c r="B1375" s="125" t="inlineStr">
        <is>
          <t>Tiramisu</t>
        </is>
      </c>
      <c r="C1375" s="127" t="n">
        <v>23</v>
      </c>
      <c r="D1375" s="125" t="n"/>
    </row>
    <row r="1376">
      <c r="A1376" s="126" t="n">
        <v>45765</v>
      </c>
      <c r="B1376" s="125" t="inlineStr">
        <is>
          <t>Chocolate Fondant</t>
        </is>
      </c>
      <c r="C1376" s="127" t="n">
        <v>7</v>
      </c>
      <c r="D1376" s="125" t="n"/>
    </row>
    <row r="1377">
      <c r="A1377" s="126" t="n">
        <v>45765</v>
      </c>
      <c r="B1377" s="125" t="inlineStr">
        <is>
          <t>Lemon Sorbet</t>
        </is>
      </c>
      <c r="C1377" s="127" t="n">
        <v>5</v>
      </c>
      <c r="D1377" s="125" t="n"/>
    </row>
    <row r="1378">
      <c r="A1378" s="126" t="n">
        <v>45765</v>
      </c>
      <c r="B1378" s="125" t="inlineStr">
        <is>
          <t>Espresso</t>
        </is>
      </c>
      <c r="C1378" s="127" t="n">
        <v>49</v>
      </c>
      <c r="D1378" s="125" t="n"/>
    </row>
    <row r="1379">
      <c r="A1379" s="126" t="n">
        <v>45765</v>
      </c>
      <c r="B1379" s="125" t="inlineStr">
        <is>
          <t>Cappuccino</t>
        </is>
      </c>
      <c r="C1379" s="127" t="n">
        <v>25</v>
      </c>
      <c r="D1379" s="125" t="n"/>
    </row>
    <row r="1380">
      <c r="A1380" s="126" t="n">
        <v>45765</v>
      </c>
      <c r="B1380" s="125" t="inlineStr">
        <is>
          <t>Homemade Lemonade</t>
        </is>
      </c>
      <c r="C1380" s="127" t="n">
        <v>24</v>
      </c>
      <c r="D1380" s="125" t="n"/>
    </row>
    <row r="1381">
      <c r="A1381" s="126" t="n">
        <v>45766</v>
      </c>
      <c r="B1381" s="125" t="inlineStr">
        <is>
          <t>Bruschetta</t>
        </is>
      </c>
      <c r="C1381" s="127" t="n">
        <v>14</v>
      </c>
      <c r="D1381" s="125" t="n"/>
    </row>
    <row r="1382">
      <c r="A1382" s="126" t="n">
        <v>45766</v>
      </c>
      <c r="B1382" s="125" t="inlineStr">
        <is>
          <t>Caesar Salad</t>
        </is>
      </c>
      <c r="C1382" s="127" t="n">
        <v>16</v>
      </c>
      <c r="D1382" s="125" t="n"/>
    </row>
    <row r="1383">
      <c r="A1383" s="126" t="n">
        <v>45766</v>
      </c>
      <c r="B1383" s="125" t="inlineStr">
        <is>
          <t>Tomato Soup</t>
        </is>
      </c>
      <c r="C1383" s="127" t="n">
        <v>10</v>
      </c>
      <c r="D1383" s="125" t="n"/>
    </row>
    <row r="1384">
      <c r="A1384" s="126" t="n">
        <v>45766</v>
      </c>
      <c r="B1384" s="125" t="inlineStr">
        <is>
          <t>Spaghetti Carbonara</t>
        </is>
      </c>
      <c r="C1384" s="127" t="n">
        <v>28</v>
      </c>
      <c r="D1384" s="125" t="n"/>
    </row>
    <row r="1385">
      <c r="A1385" s="126" t="n">
        <v>45766</v>
      </c>
      <c r="B1385" s="125" t="inlineStr">
        <is>
          <t>Pizza Margherita</t>
        </is>
      </c>
      <c r="C1385" s="127" t="n">
        <v>27</v>
      </c>
      <c r="D1385" s="125" t="n"/>
    </row>
    <row r="1386">
      <c r="A1386" s="126" t="n">
        <v>45766</v>
      </c>
      <c r="B1386" s="125" t="inlineStr">
        <is>
          <t>Wiener Schnitzel</t>
        </is>
      </c>
      <c r="C1386" s="127" t="n">
        <v>30</v>
      </c>
      <c r="D1386" s="125" t="n"/>
    </row>
    <row r="1387">
      <c r="A1387" s="126" t="n">
        <v>45766</v>
      </c>
      <c r="B1387" s="125" t="inlineStr">
        <is>
          <t>Salmon Fillet</t>
        </is>
      </c>
      <c r="C1387" s="127" t="n">
        <v>9</v>
      </c>
      <c r="D1387" s="125" t="n"/>
    </row>
    <row r="1388">
      <c r="A1388" s="126" t="n">
        <v>45766</v>
      </c>
      <c r="B1388" s="125" t="inlineStr">
        <is>
          <t>Mushroom Risotto</t>
        </is>
      </c>
      <c r="C1388" s="127" t="n">
        <v>9</v>
      </c>
      <c r="D1388" s="125" t="n"/>
    </row>
    <row r="1389">
      <c r="A1389" s="126" t="n">
        <v>45766</v>
      </c>
      <c r="B1389" s="125" t="inlineStr">
        <is>
          <t>Cheeseburger</t>
        </is>
      </c>
      <c r="C1389" s="127" t="n">
        <v>23</v>
      </c>
      <c r="D1389" s="125" t="n"/>
    </row>
    <row r="1390">
      <c r="A1390" s="126" t="n">
        <v>45766</v>
      </c>
      <c r="B1390" s="125" t="inlineStr">
        <is>
          <t>Tiramisu</t>
        </is>
      </c>
      <c r="C1390" s="127" t="n">
        <v>26</v>
      </c>
      <c r="D1390" s="125" t="n"/>
    </row>
    <row r="1391">
      <c r="A1391" s="126" t="n">
        <v>45766</v>
      </c>
      <c r="B1391" s="125" t="inlineStr">
        <is>
          <t>Chocolate Fondant</t>
        </is>
      </c>
      <c r="C1391" s="127" t="n">
        <v>12</v>
      </c>
      <c r="D1391" s="125" t="n"/>
    </row>
    <row r="1392">
      <c r="A1392" s="126" t="n">
        <v>45766</v>
      </c>
      <c r="B1392" s="125" t="inlineStr">
        <is>
          <t>Lemon Sorbet</t>
        </is>
      </c>
      <c r="C1392" s="127" t="n">
        <v>6</v>
      </c>
      <c r="D1392" s="125" t="n"/>
    </row>
    <row r="1393">
      <c r="A1393" s="126" t="n">
        <v>45766</v>
      </c>
      <c r="B1393" s="125" t="inlineStr">
        <is>
          <t>Espresso</t>
        </is>
      </c>
      <c r="C1393" s="127" t="n">
        <v>47</v>
      </c>
      <c r="D1393" s="125" t="n"/>
    </row>
    <row r="1394">
      <c r="A1394" s="126" t="n">
        <v>45766</v>
      </c>
      <c r="B1394" s="125" t="inlineStr">
        <is>
          <t>Cappuccino</t>
        </is>
      </c>
      <c r="C1394" s="127" t="n">
        <v>41</v>
      </c>
      <c r="D1394" s="125" t="n"/>
    </row>
    <row r="1395">
      <c r="A1395" s="126" t="n">
        <v>45766</v>
      </c>
      <c r="B1395" s="125" t="inlineStr">
        <is>
          <t>Homemade Lemonade</t>
        </is>
      </c>
      <c r="C1395" s="127" t="n">
        <v>28</v>
      </c>
      <c r="D1395" s="125" t="n"/>
    </row>
    <row r="1396">
      <c r="A1396" s="126" t="n">
        <v>45767</v>
      </c>
      <c r="B1396" s="125" t="inlineStr">
        <is>
          <t>Bruschetta</t>
        </is>
      </c>
      <c r="C1396" s="127" t="n">
        <v>18</v>
      </c>
      <c r="D1396" s="125" t="n"/>
    </row>
    <row r="1397">
      <c r="A1397" s="126" t="n">
        <v>45767</v>
      </c>
      <c r="B1397" s="125" t="inlineStr">
        <is>
          <t>Caesar Salad</t>
        </is>
      </c>
      <c r="C1397" s="127" t="n">
        <v>15</v>
      </c>
      <c r="D1397" s="125" t="n"/>
    </row>
    <row r="1398">
      <c r="A1398" s="126" t="n">
        <v>45767</v>
      </c>
      <c r="B1398" s="125" t="inlineStr">
        <is>
          <t>Tomato Soup</t>
        </is>
      </c>
      <c r="C1398" s="127" t="n">
        <v>7</v>
      </c>
      <c r="D1398" s="125" t="n"/>
    </row>
    <row r="1399">
      <c r="A1399" s="126" t="n">
        <v>45767</v>
      </c>
      <c r="B1399" s="125" t="inlineStr">
        <is>
          <t>Spaghetti Carbonara</t>
        </is>
      </c>
      <c r="C1399" s="127" t="n">
        <v>21</v>
      </c>
      <c r="D1399" s="125" t="n"/>
    </row>
    <row r="1400">
      <c r="A1400" s="126" t="n">
        <v>45767</v>
      </c>
      <c r="B1400" s="125" t="inlineStr">
        <is>
          <t>Pizza Margherita</t>
        </is>
      </c>
      <c r="C1400" s="127" t="n">
        <v>40</v>
      </c>
      <c r="D1400" s="125" t="n"/>
    </row>
    <row r="1401">
      <c r="A1401" s="126" t="n">
        <v>45767</v>
      </c>
      <c r="B1401" s="125" t="inlineStr">
        <is>
          <t>Wiener Schnitzel</t>
        </is>
      </c>
      <c r="C1401" s="127" t="n">
        <v>18</v>
      </c>
      <c r="D1401" s="125" t="n"/>
    </row>
    <row r="1402">
      <c r="A1402" s="126" t="n">
        <v>45767</v>
      </c>
      <c r="B1402" s="125" t="inlineStr">
        <is>
          <t>Salmon Fillet</t>
        </is>
      </c>
      <c r="C1402" s="127" t="n">
        <v>8</v>
      </c>
      <c r="D1402" s="125" t="n"/>
    </row>
    <row r="1403">
      <c r="A1403" s="126" t="n">
        <v>45767</v>
      </c>
      <c r="B1403" s="125" t="inlineStr">
        <is>
          <t>Mushroom Risotto</t>
        </is>
      </c>
      <c r="C1403" s="127" t="n">
        <v>6</v>
      </c>
      <c r="D1403" s="125" t="n"/>
    </row>
    <row r="1404">
      <c r="A1404" s="126" t="n">
        <v>45767</v>
      </c>
      <c r="B1404" s="125" t="inlineStr">
        <is>
          <t>Cheeseburger</t>
        </is>
      </c>
      <c r="C1404" s="127" t="n">
        <v>32</v>
      </c>
      <c r="D1404" s="125" t="n"/>
    </row>
    <row r="1405">
      <c r="A1405" s="126" t="n">
        <v>45767</v>
      </c>
      <c r="B1405" s="125" t="inlineStr">
        <is>
          <t>Tiramisu</t>
        </is>
      </c>
      <c r="C1405" s="127" t="n">
        <v>21</v>
      </c>
      <c r="D1405" s="125" t="n"/>
    </row>
    <row r="1406">
      <c r="A1406" s="126" t="n">
        <v>45767</v>
      </c>
      <c r="B1406" s="125" t="inlineStr">
        <is>
          <t>Chocolate Fondant</t>
        </is>
      </c>
      <c r="C1406" s="127" t="n">
        <v>6</v>
      </c>
      <c r="D1406" s="125" t="n"/>
    </row>
    <row r="1407">
      <c r="A1407" s="126" t="n">
        <v>45767</v>
      </c>
      <c r="B1407" s="125" t="inlineStr">
        <is>
          <t>Lemon Sorbet</t>
        </is>
      </c>
      <c r="C1407" s="127" t="n">
        <v>4</v>
      </c>
      <c r="D1407" s="125" t="n"/>
    </row>
    <row r="1408">
      <c r="A1408" s="126" t="n">
        <v>45767</v>
      </c>
      <c r="B1408" s="125" t="inlineStr">
        <is>
          <t>Espresso</t>
        </is>
      </c>
      <c r="C1408" s="127" t="n">
        <v>52</v>
      </c>
      <c r="D1408" s="125" t="n"/>
    </row>
    <row r="1409">
      <c r="A1409" s="126" t="n">
        <v>45767</v>
      </c>
      <c r="B1409" s="125" t="inlineStr">
        <is>
          <t>Cappuccino</t>
        </is>
      </c>
      <c r="C1409" s="127" t="n">
        <v>29</v>
      </c>
      <c r="D1409" s="125" t="n"/>
    </row>
    <row r="1410">
      <c r="A1410" s="126" t="n">
        <v>45767</v>
      </c>
      <c r="B1410" s="125" t="inlineStr">
        <is>
          <t>Homemade Lemonade</t>
        </is>
      </c>
      <c r="C1410" s="127" t="n">
        <v>25</v>
      </c>
      <c r="D1410" s="125" t="n"/>
    </row>
    <row r="1411">
      <c r="A1411" s="126" t="n">
        <v>45769</v>
      </c>
      <c r="B1411" s="125" t="inlineStr">
        <is>
          <t>Bruschetta</t>
        </is>
      </c>
      <c r="C1411" s="127" t="n">
        <v>12</v>
      </c>
      <c r="D1411" s="125" t="n"/>
    </row>
    <row r="1412">
      <c r="A1412" s="126" t="n">
        <v>45769</v>
      </c>
      <c r="B1412" s="125" t="inlineStr">
        <is>
          <t>Caesar Salad</t>
        </is>
      </c>
      <c r="C1412" s="127" t="n">
        <v>10</v>
      </c>
      <c r="D1412" s="125" t="n"/>
    </row>
    <row r="1413">
      <c r="A1413" s="126" t="n">
        <v>45769</v>
      </c>
      <c r="B1413" s="125" t="inlineStr">
        <is>
          <t>Tomato Soup</t>
        </is>
      </c>
      <c r="C1413" s="127" t="n">
        <v>5</v>
      </c>
      <c r="D1413" s="125" t="n"/>
    </row>
    <row r="1414">
      <c r="A1414" s="126" t="n">
        <v>45769</v>
      </c>
      <c r="B1414" s="125" t="inlineStr">
        <is>
          <t>Spaghetti Carbonara</t>
        </is>
      </c>
      <c r="C1414" s="127" t="n">
        <v>13</v>
      </c>
      <c r="D1414" s="125" t="n"/>
    </row>
    <row r="1415">
      <c r="A1415" s="126" t="n">
        <v>45769</v>
      </c>
      <c r="B1415" s="125" t="inlineStr">
        <is>
          <t>Pizza Margherita</t>
        </is>
      </c>
      <c r="C1415" s="127" t="n">
        <v>17</v>
      </c>
      <c r="D1415" s="125" t="n"/>
    </row>
    <row r="1416">
      <c r="A1416" s="126" t="n">
        <v>45769</v>
      </c>
      <c r="B1416" s="125" t="inlineStr">
        <is>
          <t>Wiener Schnitzel</t>
        </is>
      </c>
      <c r="C1416" s="127" t="n">
        <v>13</v>
      </c>
      <c r="D1416" s="125" t="n"/>
    </row>
    <row r="1417">
      <c r="A1417" s="126" t="n">
        <v>45769</v>
      </c>
      <c r="B1417" s="125" t="inlineStr">
        <is>
          <t>Salmon Fillet</t>
        </is>
      </c>
      <c r="C1417" s="127" t="n">
        <v>5</v>
      </c>
      <c r="D1417" s="125" t="n"/>
    </row>
    <row r="1418">
      <c r="A1418" s="126" t="n">
        <v>45769</v>
      </c>
      <c r="B1418" s="125" t="inlineStr">
        <is>
          <t>Mushroom Risotto</t>
        </is>
      </c>
      <c r="C1418" s="127" t="n">
        <v>6</v>
      </c>
      <c r="D1418" s="125" t="n"/>
    </row>
    <row r="1419">
      <c r="A1419" s="126" t="n">
        <v>45769</v>
      </c>
      <c r="B1419" s="125" t="inlineStr">
        <is>
          <t>Cheeseburger</t>
        </is>
      </c>
      <c r="C1419" s="127" t="n">
        <v>13</v>
      </c>
      <c r="D1419" s="125" t="n"/>
    </row>
    <row r="1420">
      <c r="A1420" s="126" t="n">
        <v>45769</v>
      </c>
      <c r="B1420" s="125" t="inlineStr">
        <is>
          <t>Tiramisu</t>
        </is>
      </c>
      <c r="C1420" s="127" t="n">
        <v>13</v>
      </c>
      <c r="D1420" s="125" t="n"/>
    </row>
    <row r="1421">
      <c r="A1421" s="126" t="n">
        <v>45769</v>
      </c>
      <c r="B1421" s="125" t="inlineStr">
        <is>
          <t>Chocolate Fondant</t>
        </is>
      </c>
      <c r="C1421" s="127" t="n">
        <v>5</v>
      </c>
      <c r="D1421" s="125" t="n"/>
    </row>
    <row r="1422">
      <c r="A1422" s="126" t="n">
        <v>45769</v>
      </c>
      <c r="B1422" s="125" t="inlineStr">
        <is>
          <t>Lemon Sorbet</t>
        </is>
      </c>
      <c r="C1422" s="127" t="n">
        <v>1</v>
      </c>
      <c r="D1422" s="125" t="n"/>
    </row>
    <row r="1423">
      <c r="A1423" s="126" t="n">
        <v>45769</v>
      </c>
      <c r="B1423" s="125" t="inlineStr">
        <is>
          <t>Espresso</t>
        </is>
      </c>
      <c r="C1423" s="127" t="n">
        <v>21</v>
      </c>
      <c r="D1423" s="125" t="n"/>
    </row>
    <row r="1424">
      <c r="A1424" s="126" t="n">
        <v>45769</v>
      </c>
      <c r="B1424" s="125" t="inlineStr">
        <is>
          <t>Cappuccino</t>
        </is>
      </c>
      <c r="C1424" s="127" t="n">
        <v>20</v>
      </c>
      <c r="D1424" s="125" t="n"/>
    </row>
    <row r="1425">
      <c r="A1425" s="126" t="n">
        <v>45769</v>
      </c>
      <c r="B1425" s="125" t="inlineStr">
        <is>
          <t>Homemade Lemonade</t>
        </is>
      </c>
      <c r="C1425" s="127" t="n">
        <v>13</v>
      </c>
      <c r="D1425" s="125" t="n"/>
    </row>
    <row r="1426">
      <c r="A1426" s="126" t="n">
        <v>45770</v>
      </c>
      <c r="B1426" s="125" t="inlineStr">
        <is>
          <t>Bruschetta</t>
        </is>
      </c>
      <c r="C1426" s="127" t="n">
        <v>11</v>
      </c>
      <c r="D1426" s="125" t="n"/>
    </row>
    <row r="1427">
      <c r="A1427" s="126" t="n">
        <v>45770</v>
      </c>
      <c r="B1427" s="125" t="inlineStr">
        <is>
          <t>Caesar Salad</t>
        </is>
      </c>
      <c r="C1427" s="127" t="n">
        <v>10</v>
      </c>
      <c r="D1427" s="125" t="n"/>
    </row>
    <row r="1428">
      <c r="A1428" s="126" t="n">
        <v>45770</v>
      </c>
      <c r="B1428" s="125" t="inlineStr">
        <is>
          <t>Tomato Soup</t>
        </is>
      </c>
      <c r="C1428" s="127" t="n">
        <v>4</v>
      </c>
      <c r="D1428" s="125" t="n"/>
    </row>
    <row r="1429">
      <c r="A1429" s="126" t="n">
        <v>45770</v>
      </c>
      <c r="B1429" s="125" t="inlineStr">
        <is>
          <t>Spaghetti Carbonara</t>
        </is>
      </c>
      <c r="C1429" s="127" t="n">
        <v>22</v>
      </c>
      <c r="D1429" s="125" t="n"/>
    </row>
    <row r="1430">
      <c r="A1430" s="126" t="n">
        <v>45770</v>
      </c>
      <c r="B1430" s="125" t="inlineStr">
        <is>
          <t>Pizza Margherita</t>
        </is>
      </c>
      <c r="C1430" s="127" t="n">
        <v>23</v>
      </c>
      <c r="D1430" s="125" t="n"/>
    </row>
    <row r="1431">
      <c r="A1431" s="126" t="n">
        <v>45770</v>
      </c>
      <c r="B1431" s="125" t="inlineStr">
        <is>
          <t>Wiener Schnitzel</t>
        </is>
      </c>
      <c r="C1431" s="127" t="n">
        <v>13</v>
      </c>
      <c r="D1431" s="125" t="n"/>
    </row>
    <row r="1432">
      <c r="A1432" s="126" t="n">
        <v>45770</v>
      </c>
      <c r="B1432" s="125" t="inlineStr">
        <is>
          <t>Salmon Fillet</t>
        </is>
      </c>
      <c r="C1432" s="127" t="n">
        <v>6</v>
      </c>
      <c r="D1432" s="125" t="n"/>
    </row>
    <row r="1433">
      <c r="A1433" s="126" t="n">
        <v>45770</v>
      </c>
      <c r="B1433" s="125" t="inlineStr">
        <is>
          <t>Mushroom Risotto</t>
        </is>
      </c>
      <c r="C1433" s="127" t="n">
        <v>4</v>
      </c>
      <c r="D1433" s="125" t="n"/>
    </row>
    <row r="1434">
      <c r="A1434" s="126" t="n">
        <v>45770</v>
      </c>
      <c r="B1434" s="125" t="inlineStr">
        <is>
          <t>Cheeseburger</t>
        </is>
      </c>
      <c r="C1434" s="127" t="n">
        <v>19</v>
      </c>
      <c r="D1434" s="125" t="n"/>
    </row>
    <row r="1435">
      <c r="A1435" s="126" t="n">
        <v>45770</v>
      </c>
      <c r="B1435" s="125" t="inlineStr">
        <is>
          <t>Tiramisu</t>
        </is>
      </c>
      <c r="C1435" s="127" t="n">
        <v>17</v>
      </c>
      <c r="D1435" s="125" t="n"/>
    </row>
    <row r="1436">
      <c r="A1436" s="126" t="n">
        <v>45770</v>
      </c>
      <c r="B1436" s="125" t="inlineStr">
        <is>
          <t>Chocolate Fondant</t>
        </is>
      </c>
      <c r="C1436" s="127" t="n">
        <v>5</v>
      </c>
      <c r="D1436" s="125" t="n"/>
    </row>
    <row r="1437">
      <c r="A1437" s="126" t="n">
        <v>45770</v>
      </c>
      <c r="B1437" s="125" t="inlineStr">
        <is>
          <t>Lemon Sorbet</t>
        </is>
      </c>
      <c r="C1437" s="127" t="n">
        <v>2</v>
      </c>
      <c r="D1437" s="125" t="n"/>
    </row>
    <row r="1438">
      <c r="A1438" s="126" t="n">
        <v>45770</v>
      </c>
      <c r="B1438" s="125" t="inlineStr">
        <is>
          <t>Espresso</t>
        </is>
      </c>
      <c r="C1438" s="127" t="n">
        <v>33</v>
      </c>
      <c r="D1438" s="125" t="n"/>
    </row>
    <row r="1439">
      <c r="A1439" s="126" t="n">
        <v>45770</v>
      </c>
      <c r="B1439" s="125" t="inlineStr">
        <is>
          <t>Cappuccino</t>
        </is>
      </c>
      <c r="C1439" s="127" t="n">
        <v>22</v>
      </c>
      <c r="D1439" s="125" t="n"/>
    </row>
    <row r="1440">
      <c r="A1440" s="126" t="n">
        <v>45770</v>
      </c>
      <c r="B1440" s="125" t="inlineStr">
        <is>
          <t>Homemade Lemonade</t>
        </is>
      </c>
      <c r="C1440" s="127" t="n">
        <v>20</v>
      </c>
      <c r="D1440" s="125" t="n"/>
    </row>
    <row r="1441">
      <c r="A1441" s="126" t="n">
        <v>45771</v>
      </c>
      <c r="B1441" s="125" t="inlineStr">
        <is>
          <t>Bruschetta</t>
        </is>
      </c>
      <c r="C1441" s="127" t="n">
        <v>10</v>
      </c>
      <c r="D1441" s="125" t="n"/>
    </row>
    <row r="1442">
      <c r="A1442" s="126" t="n">
        <v>45771</v>
      </c>
      <c r="B1442" s="125" t="inlineStr">
        <is>
          <t>Caesar Salad</t>
        </is>
      </c>
      <c r="C1442" s="127" t="n">
        <v>12</v>
      </c>
      <c r="D1442" s="125" t="n"/>
    </row>
    <row r="1443">
      <c r="A1443" s="126" t="n">
        <v>45771</v>
      </c>
      <c r="B1443" s="125" t="inlineStr">
        <is>
          <t>Tomato Soup</t>
        </is>
      </c>
      <c r="C1443" s="127" t="n">
        <v>5</v>
      </c>
      <c r="D1443" s="125" t="n"/>
    </row>
    <row r="1444">
      <c r="A1444" s="126" t="n">
        <v>45771</v>
      </c>
      <c r="B1444" s="125" t="inlineStr">
        <is>
          <t>Spaghetti Carbonara</t>
        </is>
      </c>
      <c r="C1444" s="127" t="n">
        <v>20</v>
      </c>
      <c r="D1444" s="125" t="n"/>
    </row>
    <row r="1445">
      <c r="A1445" s="126" t="n">
        <v>45771</v>
      </c>
      <c r="B1445" s="125" t="inlineStr">
        <is>
          <t>Pizza Margherita</t>
        </is>
      </c>
      <c r="C1445" s="127" t="n">
        <v>38</v>
      </c>
      <c r="D1445" s="125" t="n"/>
    </row>
    <row r="1446">
      <c r="A1446" s="126" t="n">
        <v>45771</v>
      </c>
      <c r="B1446" s="125" t="inlineStr">
        <is>
          <t>Wiener Schnitzel</t>
        </is>
      </c>
      <c r="C1446" s="127" t="n">
        <v>14</v>
      </c>
      <c r="D1446" s="125" t="n"/>
    </row>
    <row r="1447">
      <c r="A1447" s="126" t="n">
        <v>45771</v>
      </c>
      <c r="B1447" s="125" t="inlineStr">
        <is>
          <t>Salmon Fillet</t>
        </is>
      </c>
      <c r="C1447" s="127" t="n">
        <v>8</v>
      </c>
      <c r="D1447" s="125" t="n"/>
    </row>
    <row r="1448">
      <c r="A1448" s="126" t="n">
        <v>45771</v>
      </c>
      <c r="B1448" s="125" t="inlineStr">
        <is>
          <t>Mushroom Risotto</t>
        </is>
      </c>
      <c r="C1448" s="127" t="n">
        <v>5</v>
      </c>
      <c r="D1448" s="125" t="n"/>
    </row>
    <row r="1449">
      <c r="A1449" s="126" t="n">
        <v>45771</v>
      </c>
      <c r="B1449" s="125" t="inlineStr">
        <is>
          <t>Cheeseburger</t>
        </is>
      </c>
      <c r="C1449" s="127" t="n">
        <v>26</v>
      </c>
      <c r="D1449" s="125" t="n"/>
    </row>
    <row r="1450">
      <c r="A1450" s="126" t="n">
        <v>45771</v>
      </c>
      <c r="B1450" s="125" t="inlineStr">
        <is>
          <t>Tiramisu</t>
        </is>
      </c>
      <c r="C1450" s="127" t="n">
        <v>12</v>
      </c>
      <c r="D1450" s="125" t="n"/>
    </row>
    <row r="1451">
      <c r="A1451" s="126" t="n">
        <v>45771</v>
      </c>
      <c r="B1451" s="125" t="inlineStr">
        <is>
          <t>Chocolate Fondant</t>
        </is>
      </c>
      <c r="C1451" s="127" t="n">
        <v>7</v>
      </c>
      <c r="D1451" s="125" t="n"/>
    </row>
    <row r="1452">
      <c r="A1452" s="126" t="n">
        <v>45771</v>
      </c>
      <c r="B1452" s="125" t="inlineStr">
        <is>
          <t>Lemon Sorbet</t>
        </is>
      </c>
      <c r="C1452" s="127" t="n">
        <v>4</v>
      </c>
      <c r="D1452" s="125" t="n"/>
    </row>
    <row r="1453">
      <c r="A1453" s="126" t="n">
        <v>45771</v>
      </c>
      <c r="B1453" s="125" t="inlineStr">
        <is>
          <t>Espresso</t>
        </is>
      </c>
      <c r="C1453" s="127" t="n">
        <v>32</v>
      </c>
      <c r="D1453" s="125" t="n"/>
    </row>
    <row r="1454">
      <c r="A1454" s="126" t="n">
        <v>45771</v>
      </c>
      <c r="B1454" s="125" t="inlineStr">
        <is>
          <t>Cappuccino</t>
        </is>
      </c>
      <c r="C1454" s="127" t="n">
        <v>25</v>
      </c>
      <c r="D1454" s="125" t="n"/>
    </row>
    <row r="1455">
      <c r="A1455" s="126" t="n">
        <v>45771</v>
      </c>
      <c r="B1455" s="125" t="inlineStr">
        <is>
          <t>Homemade Lemonade</t>
        </is>
      </c>
      <c r="C1455" s="127" t="n">
        <v>28</v>
      </c>
      <c r="D1455" s="125" t="n"/>
    </row>
    <row r="1456">
      <c r="A1456" s="126" t="n">
        <v>45772</v>
      </c>
      <c r="B1456" s="125" t="inlineStr">
        <is>
          <t>Bruschetta</t>
        </is>
      </c>
      <c r="C1456" s="127" t="n">
        <v>17</v>
      </c>
      <c r="D1456" s="125" t="n"/>
    </row>
    <row r="1457">
      <c r="A1457" s="126" t="n">
        <v>45772</v>
      </c>
      <c r="B1457" s="125" t="inlineStr">
        <is>
          <t>Caesar Salad</t>
        </is>
      </c>
      <c r="C1457" s="127" t="n">
        <v>13</v>
      </c>
      <c r="D1457" s="125" t="n"/>
    </row>
    <row r="1458">
      <c r="A1458" s="126" t="n">
        <v>45772</v>
      </c>
      <c r="B1458" s="125" t="inlineStr">
        <is>
          <t>Tomato Soup</t>
        </is>
      </c>
      <c r="C1458" s="127" t="n">
        <v>7</v>
      </c>
      <c r="D1458" s="125" t="n"/>
    </row>
    <row r="1459">
      <c r="A1459" s="126" t="n">
        <v>45772</v>
      </c>
      <c r="B1459" s="125" t="inlineStr">
        <is>
          <t>Spaghetti Carbonara</t>
        </is>
      </c>
      <c r="C1459" s="127" t="n">
        <v>33</v>
      </c>
      <c r="D1459" s="125" t="n"/>
    </row>
    <row r="1460">
      <c r="A1460" s="126" t="n">
        <v>45772</v>
      </c>
      <c r="B1460" s="125" t="inlineStr">
        <is>
          <t>Pizza Margherita</t>
        </is>
      </c>
      <c r="C1460" s="127" t="n">
        <v>40</v>
      </c>
      <c r="D1460" s="125" t="n"/>
    </row>
    <row r="1461">
      <c r="A1461" s="126" t="n">
        <v>45772</v>
      </c>
      <c r="B1461" s="125" t="inlineStr">
        <is>
          <t>Wiener Schnitzel</t>
        </is>
      </c>
      <c r="C1461" s="127" t="n">
        <v>22</v>
      </c>
      <c r="D1461" s="125" t="n"/>
    </row>
    <row r="1462">
      <c r="A1462" s="126" t="n">
        <v>45772</v>
      </c>
      <c r="B1462" s="125" t="inlineStr">
        <is>
          <t>Salmon Fillet</t>
        </is>
      </c>
      <c r="C1462" s="127" t="n">
        <v>10</v>
      </c>
      <c r="D1462" s="125" t="n"/>
    </row>
    <row r="1463">
      <c r="A1463" s="126" t="n">
        <v>45772</v>
      </c>
      <c r="B1463" s="125" t="inlineStr">
        <is>
          <t>Mushroom Risotto</t>
        </is>
      </c>
      <c r="C1463" s="127" t="n">
        <v>6</v>
      </c>
      <c r="D1463" s="125" t="n"/>
    </row>
    <row r="1464">
      <c r="A1464" s="126" t="n">
        <v>45772</v>
      </c>
      <c r="B1464" s="125" t="inlineStr">
        <is>
          <t>Cheeseburger</t>
        </is>
      </c>
      <c r="C1464" s="127" t="n">
        <v>29</v>
      </c>
      <c r="D1464" s="125" t="n"/>
    </row>
    <row r="1465">
      <c r="A1465" s="126" t="n">
        <v>45772</v>
      </c>
      <c r="B1465" s="125" t="inlineStr">
        <is>
          <t>Tiramisu</t>
        </is>
      </c>
      <c r="C1465" s="127" t="n">
        <v>24</v>
      </c>
      <c r="D1465" s="125" t="n"/>
    </row>
    <row r="1466">
      <c r="A1466" s="126" t="n">
        <v>45772</v>
      </c>
      <c r="B1466" s="125" t="inlineStr">
        <is>
          <t>Chocolate Fondant</t>
        </is>
      </c>
      <c r="C1466" s="127" t="n">
        <v>6</v>
      </c>
      <c r="D1466" s="125" t="n"/>
    </row>
    <row r="1467">
      <c r="A1467" s="126" t="n">
        <v>45772</v>
      </c>
      <c r="B1467" s="125" t="inlineStr">
        <is>
          <t>Lemon Sorbet</t>
        </is>
      </c>
      <c r="C1467" s="127" t="n">
        <v>5</v>
      </c>
      <c r="D1467" s="125" t="n"/>
    </row>
    <row r="1468">
      <c r="A1468" s="126" t="n">
        <v>45772</v>
      </c>
      <c r="B1468" s="125" t="inlineStr">
        <is>
          <t>Espresso</t>
        </is>
      </c>
      <c r="C1468" s="127" t="n">
        <v>57</v>
      </c>
      <c r="D1468" s="125" t="n"/>
    </row>
    <row r="1469">
      <c r="A1469" s="126" t="n">
        <v>45772</v>
      </c>
      <c r="B1469" s="125" t="inlineStr">
        <is>
          <t>Cappuccino</t>
        </is>
      </c>
      <c r="C1469" s="127" t="n">
        <v>26</v>
      </c>
      <c r="D1469" s="125" t="n"/>
    </row>
    <row r="1470">
      <c r="A1470" s="126" t="n">
        <v>45772</v>
      </c>
      <c r="B1470" s="125" t="inlineStr">
        <is>
          <t>Homemade Lemonade</t>
        </is>
      </c>
      <c r="C1470" s="127" t="n">
        <v>20</v>
      </c>
      <c r="D1470" s="125" t="n"/>
    </row>
    <row r="1471">
      <c r="A1471" s="126" t="n">
        <v>45773</v>
      </c>
      <c r="B1471" s="125" t="inlineStr">
        <is>
          <t>Bruschetta</t>
        </is>
      </c>
      <c r="C1471" s="127" t="n">
        <v>15</v>
      </c>
      <c r="D1471" s="125" t="n"/>
    </row>
    <row r="1472">
      <c r="A1472" s="126" t="n">
        <v>45773</v>
      </c>
      <c r="B1472" s="125" t="inlineStr">
        <is>
          <t>Caesar Salad</t>
        </is>
      </c>
      <c r="C1472" s="127" t="n">
        <v>11</v>
      </c>
      <c r="D1472" s="125" t="n"/>
    </row>
    <row r="1473">
      <c r="A1473" s="126" t="n">
        <v>45773</v>
      </c>
      <c r="B1473" s="125" t="inlineStr">
        <is>
          <t>Tomato Soup</t>
        </is>
      </c>
      <c r="C1473" s="127" t="n">
        <v>9</v>
      </c>
      <c r="D1473" s="125" t="n"/>
    </row>
    <row r="1474">
      <c r="A1474" s="126" t="n">
        <v>45773</v>
      </c>
      <c r="B1474" s="125" t="inlineStr">
        <is>
          <t>Spaghetti Carbonara</t>
        </is>
      </c>
      <c r="C1474" s="127" t="n">
        <v>23</v>
      </c>
      <c r="D1474" s="125" t="n"/>
    </row>
    <row r="1475">
      <c r="A1475" s="126" t="n">
        <v>45773</v>
      </c>
      <c r="B1475" s="125" t="inlineStr">
        <is>
          <t>Pizza Margherita</t>
        </is>
      </c>
      <c r="C1475" s="127" t="n">
        <v>47</v>
      </c>
      <c r="D1475" s="125" t="n"/>
    </row>
    <row r="1476">
      <c r="A1476" s="126" t="n">
        <v>45773</v>
      </c>
      <c r="B1476" s="125" t="inlineStr">
        <is>
          <t>Wiener Schnitzel</t>
        </is>
      </c>
      <c r="C1476" s="127" t="n">
        <v>31</v>
      </c>
      <c r="D1476" s="125" t="n"/>
    </row>
    <row r="1477">
      <c r="A1477" s="126" t="n">
        <v>45773</v>
      </c>
      <c r="B1477" s="125" t="inlineStr">
        <is>
          <t>Salmon Fillet</t>
        </is>
      </c>
      <c r="C1477" s="127" t="n">
        <v>6</v>
      </c>
      <c r="D1477" s="125" t="n"/>
    </row>
    <row r="1478">
      <c r="A1478" s="126" t="n">
        <v>45773</v>
      </c>
      <c r="B1478" s="125" t="inlineStr">
        <is>
          <t>Mushroom Risotto</t>
        </is>
      </c>
      <c r="C1478" s="127" t="n">
        <v>7</v>
      </c>
      <c r="D1478" s="125" t="n"/>
    </row>
    <row r="1479">
      <c r="A1479" s="126" t="n">
        <v>45773</v>
      </c>
      <c r="B1479" s="125" t="inlineStr">
        <is>
          <t>Cheeseburger</t>
        </is>
      </c>
      <c r="C1479" s="127" t="n">
        <v>20</v>
      </c>
      <c r="D1479" s="125" t="n"/>
    </row>
    <row r="1480">
      <c r="A1480" s="126" t="n">
        <v>45773</v>
      </c>
      <c r="B1480" s="125" t="inlineStr">
        <is>
          <t>Tiramisu</t>
        </is>
      </c>
      <c r="C1480" s="127" t="n">
        <v>25</v>
      </c>
      <c r="D1480" s="125" t="n"/>
    </row>
    <row r="1481">
      <c r="A1481" s="126" t="n">
        <v>45773</v>
      </c>
      <c r="B1481" s="125" t="inlineStr">
        <is>
          <t>Chocolate Fondant</t>
        </is>
      </c>
      <c r="C1481" s="127" t="n">
        <v>8</v>
      </c>
      <c r="D1481" s="125" t="n"/>
    </row>
    <row r="1482">
      <c r="A1482" s="126" t="n">
        <v>45773</v>
      </c>
      <c r="B1482" s="125" t="inlineStr">
        <is>
          <t>Lemon Sorbet</t>
        </is>
      </c>
      <c r="C1482" s="127" t="n">
        <v>4</v>
      </c>
      <c r="D1482" s="125" t="n"/>
    </row>
    <row r="1483">
      <c r="A1483" s="126" t="n">
        <v>45773</v>
      </c>
      <c r="B1483" s="125" t="inlineStr">
        <is>
          <t>Espresso</t>
        </is>
      </c>
      <c r="C1483" s="127" t="n">
        <v>50</v>
      </c>
      <c r="D1483" s="125" t="n"/>
    </row>
    <row r="1484">
      <c r="A1484" s="126" t="n">
        <v>45773</v>
      </c>
      <c r="B1484" s="125" t="inlineStr">
        <is>
          <t>Cappuccino</t>
        </is>
      </c>
      <c r="C1484" s="127" t="n">
        <v>43</v>
      </c>
      <c r="D1484" s="125" t="n"/>
    </row>
    <row r="1485">
      <c r="A1485" s="126" t="n">
        <v>45773</v>
      </c>
      <c r="B1485" s="125" t="inlineStr">
        <is>
          <t>Homemade Lemonade</t>
        </is>
      </c>
      <c r="C1485" s="127" t="n">
        <v>27</v>
      </c>
      <c r="D1485" s="125" t="n"/>
    </row>
    <row r="1486">
      <c r="A1486" s="126" t="n">
        <v>45774</v>
      </c>
      <c r="B1486" s="125" t="inlineStr">
        <is>
          <t>Bruschetta</t>
        </is>
      </c>
      <c r="C1486" s="127" t="n">
        <v>15</v>
      </c>
      <c r="D1486" s="125" t="n"/>
    </row>
    <row r="1487">
      <c r="A1487" s="126" t="n">
        <v>45774</v>
      </c>
      <c r="B1487" s="125" t="inlineStr">
        <is>
          <t>Caesar Salad</t>
        </is>
      </c>
      <c r="C1487" s="127" t="n">
        <v>12</v>
      </c>
      <c r="D1487" s="125" t="n"/>
    </row>
    <row r="1488">
      <c r="A1488" s="126" t="n">
        <v>45774</v>
      </c>
      <c r="B1488" s="125" t="inlineStr">
        <is>
          <t>Tomato Soup</t>
        </is>
      </c>
      <c r="C1488" s="127" t="n">
        <v>7</v>
      </c>
      <c r="D1488" s="125" t="n"/>
    </row>
    <row r="1489">
      <c r="A1489" s="126" t="n">
        <v>45774</v>
      </c>
      <c r="B1489" s="125" t="inlineStr">
        <is>
          <t>Spaghetti Carbonara</t>
        </is>
      </c>
      <c r="C1489" s="127" t="n">
        <v>22</v>
      </c>
      <c r="D1489" s="125" t="n"/>
    </row>
    <row r="1490">
      <c r="A1490" s="126" t="n">
        <v>45774</v>
      </c>
      <c r="B1490" s="125" t="inlineStr">
        <is>
          <t>Pizza Margherita</t>
        </is>
      </c>
      <c r="C1490" s="127" t="n">
        <v>36</v>
      </c>
      <c r="D1490" s="125" t="n"/>
    </row>
    <row r="1491">
      <c r="A1491" s="126" t="n">
        <v>45774</v>
      </c>
      <c r="B1491" s="125" t="inlineStr">
        <is>
          <t>Wiener Schnitzel</t>
        </is>
      </c>
      <c r="C1491" s="127" t="n">
        <v>13</v>
      </c>
      <c r="D1491" s="125" t="n"/>
    </row>
    <row r="1492">
      <c r="A1492" s="126" t="n">
        <v>45774</v>
      </c>
      <c r="B1492" s="125" t="inlineStr">
        <is>
          <t>Salmon Fillet</t>
        </is>
      </c>
      <c r="C1492" s="127" t="n">
        <v>6</v>
      </c>
      <c r="D1492" s="125" t="n"/>
    </row>
    <row r="1493">
      <c r="A1493" s="126" t="n">
        <v>45774</v>
      </c>
      <c r="B1493" s="125" t="inlineStr">
        <is>
          <t>Mushroom Risotto</t>
        </is>
      </c>
      <c r="C1493" s="127" t="n">
        <v>8</v>
      </c>
      <c r="D1493" s="125" t="n"/>
    </row>
    <row r="1494">
      <c r="A1494" s="126" t="n">
        <v>45774</v>
      </c>
      <c r="B1494" s="125" t="inlineStr">
        <is>
          <t>Cheeseburger</t>
        </is>
      </c>
      <c r="C1494" s="127" t="n">
        <v>25</v>
      </c>
      <c r="D1494" s="125" t="n"/>
    </row>
    <row r="1495">
      <c r="A1495" s="126" t="n">
        <v>45774</v>
      </c>
      <c r="B1495" s="125" t="inlineStr">
        <is>
          <t>Tiramisu</t>
        </is>
      </c>
      <c r="C1495" s="127" t="n">
        <v>14</v>
      </c>
      <c r="D1495" s="125" t="n"/>
    </row>
    <row r="1496">
      <c r="A1496" s="126" t="n">
        <v>45774</v>
      </c>
      <c r="B1496" s="125" t="inlineStr">
        <is>
          <t>Chocolate Fondant</t>
        </is>
      </c>
      <c r="C1496" s="127" t="n">
        <v>7</v>
      </c>
      <c r="D1496" s="125" t="n"/>
    </row>
    <row r="1497">
      <c r="A1497" s="126" t="n">
        <v>45774</v>
      </c>
      <c r="B1497" s="125" t="inlineStr">
        <is>
          <t>Lemon Sorbet</t>
        </is>
      </c>
      <c r="C1497" s="127" t="n">
        <v>3</v>
      </c>
      <c r="D1497" s="125" t="n"/>
    </row>
    <row r="1498">
      <c r="A1498" s="126" t="n">
        <v>45774</v>
      </c>
      <c r="B1498" s="125" t="inlineStr">
        <is>
          <t>Espresso</t>
        </is>
      </c>
      <c r="C1498" s="127" t="n">
        <v>28</v>
      </c>
      <c r="D1498" s="125" t="n"/>
    </row>
    <row r="1499">
      <c r="A1499" s="126" t="n">
        <v>45774</v>
      </c>
      <c r="B1499" s="125" t="inlineStr">
        <is>
          <t>Cappuccino</t>
        </is>
      </c>
      <c r="C1499" s="127" t="n">
        <v>27</v>
      </c>
      <c r="D1499" s="125" t="n"/>
    </row>
    <row r="1500">
      <c r="A1500" s="126" t="n">
        <v>45774</v>
      </c>
      <c r="B1500" s="125" t="inlineStr">
        <is>
          <t>Homemade Lemonade</t>
        </is>
      </c>
      <c r="C1500" s="127" t="n">
        <v>27</v>
      </c>
      <c r="D1500" s="125" t="n"/>
    </row>
    <row r="1501">
      <c r="A1501" s="126" t="n">
        <v>45776</v>
      </c>
      <c r="B1501" s="125" t="inlineStr">
        <is>
          <t>Bruschetta</t>
        </is>
      </c>
      <c r="C1501" s="127" t="n">
        <v>10</v>
      </c>
      <c r="D1501" s="125" t="n"/>
    </row>
    <row r="1502">
      <c r="A1502" s="126" t="n">
        <v>45776</v>
      </c>
      <c r="B1502" s="125" t="inlineStr">
        <is>
          <t>Caesar Salad</t>
        </is>
      </c>
      <c r="C1502" s="127" t="n">
        <v>8</v>
      </c>
      <c r="D1502" s="125" t="n"/>
    </row>
    <row r="1503">
      <c r="A1503" s="126" t="n">
        <v>45776</v>
      </c>
      <c r="B1503" s="125" t="inlineStr">
        <is>
          <t>Tomato Soup</t>
        </is>
      </c>
      <c r="C1503" s="127" t="n">
        <v>3</v>
      </c>
      <c r="D1503" s="125" t="n"/>
    </row>
    <row r="1504">
      <c r="A1504" s="126" t="n">
        <v>45776</v>
      </c>
      <c r="B1504" s="125" t="inlineStr">
        <is>
          <t>Spaghetti Carbonara</t>
        </is>
      </c>
      <c r="C1504" s="127" t="n">
        <v>14</v>
      </c>
      <c r="D1504" s="125" t="n"/>
    </row>
    <row r="1505">
      <c r="A1505" s="126" t="n">
        <v>45776</v>
      </c>
      <c r="B1505" s="125" t="inlineStr">
        <is>
          <t>Pizza Margherita</t>
        </is>
      </c>
      <c r="C1505" s="127" t="n">
        <v>27</v>
      </c>
      <c r="D1505" s="125" t="n"/>
    </row>
    <row r="1506">
      <c r="A1506" s="126" t="n">
        <v>45776</v>
      </c>
      <c r="B1506" s="125" t="inlineStr">
        <is>
          <t>Wiener Schnitzel</t>
        </is>
      </c>
      <c r="C1506" s="127" t="n">
        <v>13</v>
      </c>
      <c r="D1506" s="125" t="n"/>
    </row>
    <row r="1507">
      <c r="A1507" s="126" t="n">
        <v>45776</v>
      </c>
      <c r="B1507" s="125" t="inlineStr">
        <is>
          <t>Salmon Fillet</t>
        </is>
      </c>
      <c r="C1507" s="127" t="n">
        <v>3</v>
      </c>
      <c r="D1507" s="125" t="n"/>
    </row>
    <row r="1508">
      <c r="A1508" s="126" t="n">
        <v>45776</v>
      </c>
      <c r="B1508" s="125" t="inlineStr">
        <is>
          <t>Mushroom Risotto</t>
        </is>
      </c>
      <c r="C1508" s="127" t="n">
        <v>2</v>
      </c>
      <c r="D1508" s="125" t="n"/>
    </row>
    <row r="1509">
      <c r="A1509" s="126" t="n">
        <v>45776</v>
      </c>
      <c r="B1509" s="125" t="inlineStr">
        <is>
          <t>Cheeseburger</t>
        </is>
      </c>
      <c r="C1509" s="127" t="n">
        <v>12</v>
      </c>
      <c r="D1509" s="125" t="n"/>
    </row>
    <row r="1510">
      <c r="A1510" s="126" t="n">
        <v>45776</v>
      </c>
      <c r="B1510" s="125" t="inlineStr">
        <is>
          <t>Tiramisu</t>
        </is>
      </c>
      <c r="C1510" s="127" t="n">
        <v>16</v>
      </c>
      <c r="D1510" s="125" t="n"/>
    </row>
    <row r="1511">
      <c r="A1511" s="126" t="n">
        <v>45776</v>
      </c>
      <c r="B1511" s="125" t="inlineStr">
        <is>
          <t>Chocolate Fondant</t>
        </is>
      </c>
      <c r="C1511" s="127" t="n">
        <v>3</v>
      </c>
      <c r="D1511" s="125" t="n"/>
    </row>
    <row r="1512">
      <c r="A1512" s="126" t="n">
        <v>45776</v>
      </c>
      <c r="B1512" s="125" t="inlineStr">
        <is>
          <t>Lemon Sorbet</t>
        </is>
      </c>
      <c r="C1512" s="127" t="n">
        <v>2</v>
      </c>
      <c r="D1512" s="125" t="n"/>
    </row>
    <row r="1513">
      <c r="A1513" s="126" t="n">
        <v>45776</v>
      </c>
      <c r="B1513" s="125" t="inlineStr">
        <is>
          <t>Espresso</t>
        </is>
      </c>
      <c r="C1513" s="127" t="n">
        <v>26</v>
      </c>
      <c r="D1513" s="125" t="n"/>
    </row>
    <row r="1514">
      <c r="A1514" s="126" t="n">
        <v>45776</v>
      </c>
      <c r="B1514" s="125" t="inlineStr">
        <is>
          <t>Cappuccino</t>
        </is>
      </c>
      <c r="C1514" s="127" t="n">
        <v>19</v>
      </c>
      <c r="D1514" s="125" t="n"/>
    </row>
    <row r="1515">
      <c r="A1515" s="126" t="n">
        <v>45776</v>
      </c>
      <c r="B1515" s="125" t="inlineStr">
        <is>
          <t>Homemade Lemonade</t>
        </is>
      </c>
      <c r="C1515" s="127" t="n">
        <v>14</v>
      </c>
      <c r="D1515" s="125" t="n"/>
    </row>
    <row r="1516">
      <c r="A1516" s="126" t="n">
        <v>45777</v>
      </c>
      <c r="B1516" s="125" t="inlineStr">
        <is>
          <t>Bruschetta</t>
        </is>
      </c>
      <c r="C1516" s="127" t="n">
        <v>8</v>
      </c>
      <c r="D1516" s="125" t="n"/>
    </row>
    <row r="1517">
      <c r="A1517" s="126" t="n">
        <v>45777</v>
      </c>
      <c r="B1517" s="125" t="inlineStr">
        <is>
          <t>Caesar Salad</t>
        </is>
      </c>
      <c r="C1517" s="127" t="n">
        <v>8</v>
      </c>
      <c r="D1517" s="125" t="n"/>
    </row>
    <row r="1518">
      <c r="A1518" s="126" t="n">
        <v>45777</v>
      </c>
      <c r="B1518" s="125" t="inlineStr">
        <is>
          <t>Tomato Soup</t>
        </is>
      </c>
      <c r="C1518" s="127" t="n">
        <v>7</v>
      </c>
      <c r="D1518" s="125" t="n"/>
    </row>
    <row r="1519">
      <c r="A1519" s="126" t="n">
        <v>45777</v>
      </c>
      <c r="B1519" s="125" t="inlineStr">
        <is>
          <t>Spaghetti Carbonara</t>
        </is>
      </c>
      <c r="C1519" s="127" t="n">
        <v>18</v>
      </c>
      <c r="D1519" s="125" t="n"/>
    </row>
    <row r="1520">
      <c r="A1520" s="126" t="n">
        <v>45777</v>
      </c>
      <c r="B1520" s="125" t="inlineStr">
        <is>
          <t>Pizza Margherita</t>
        </is>
      </c>
      <c r="C1520" s="127" t="n">
        <v>30</v>
      </c>
      <c r="D1520" s="125" t="n"/>
    </row>
    <row r="1521">
      <c r="A1521" s="126" t="n">
        <v>45777</v>
      </c>
      <c r="B1521" s="125" t="inlineStr">
        <is>
          <t>Wiener Schnitzel</t>
        </is>
      </c>
      <c r="C1521" s="127" t="n">
        <v>10</v>
      </c>
      <c r="D1521" s="125" t="n"/>
    </row>
    <row r="1522">
      <c r="A1522" s="126" t="n">
        <v>45777</v>
      </c>
      <c r="B1522" s="125" t="inlineStr">
        <is>
          <t>Salmon Fillet</t>
        </is>
      </c>
      <c r="C1522" s="127" t="n">
        <v>5</v>
      </c>
      <c r="D1522" s="125" t="n"/>
    </row>
    <row r="1523">
      <c r="A1523" s="126" t="n">
        <v>45777</v>
      </c>
      <c r="B1523" s="125" t="inlineStr">
        <is>
          <t>Mushroom Risotto</t>
        </is>
      </c>
      <c r="C1523" s="127" t="n">
        <v>5</v>
      </c>
      <c r="D1523" s="125" t="n"/>
    </row>
    <row r="1524">
      <c r="A1524" s="126" t="n">
        <v>45777</v>
      </c>
      <c r="B1524" s="125" t="inlineStr">
        <is>
          <t>Cheeseburger</t>
        </is>
      </c>
      <c r="C1524" s="127" t="n">
        <v>21</v>
      </c>
      <c r="D1524" s="125" t="n"/>
    </row>
    <row r="1525">
      <c r="A1525" s="126" t="n">
        <v>45777</v>
      </c>
      <c r="B1525" s="125" t="inlineStr">
        <is>
          <t>Tiramisu</t>
        </is>
      </c>
      <c r="C1525" s="127" t="n">
        <v>10</v>
      </c>
      <c r="D1525" s="125" t="n"/>
    </row>
    <row r="1526">
      <c r="A1526" s="126" t="n">
        <v>45777</v>
      </c>
      <c r="B1526" s="125" t="inlineStr">
        <is>
          <t>Chocolate Fondant</t>
        </is>
      </c>
      <c r="C1526" s="127" t="n">
        <v>6</v>
      </c>
      <c r="D1526" s="125" t="n"/>
    </row>
    <row r="1527">
      <c r="A1527" s="126" t="n">
        <v>45777</v>
      </c>
      <c r="B1527" s="125" t="inlineStr">
        <is>
          <t>Lemon Sorbet</t>
        </is>
      </c>
      <c r="C1527" s="127" t="n">
        <v>3</v>
      </c>
      <c r="D1527" s="125" t="n"/>
    </row>
    <row r="1528">
      <c r="A1528" s="126" t="n">
        <v>45777</v>
      </c>
      <c r="B1528" s="125" t="inlineStr">
        <is>
          <t>Espresso</t>
        </is>
      </c>
      <c r="C1528" s="127" t="n">
        <v>25</v>
      </c>
      <c r="D1528" s="125" t="n"/>
    </row>
    <row r="1529">
      <c r="A1529" s="126" t="n">
        <v>45777</v>
      </c>
      <c r="B1529" s="125" t="inlineStr">
        <is>
          <t>Cappuccino</t>
        </is>
      </c>
      <c r="C1529" s="127" t="n">
        <v>25</v>
      </c>
      <c r="D1529" s="125" t="n"/>
    </row>
    <row r="1530">
      <c r="A1530" s="126" t="n">
        <v>45777</v>
      </c>
      <c r="B1530" s="125" t="inlineStr">
        <is>
          <t>Homemade Lemonade</t>
        </is>
      </c>
      <c r="C1530" s="127" t="n">
        <v>14</v>
      </c>
      <c r="D1530" s="125" t="n"/>
    </row>
    <row r="1531">
      <c r="A1531" s="126" t="n">
        <v>45778</v>
      </c>
      <c r="B1531" s="125" t="inlineStr">
        <is>
          <t>Bruschetta</t>
        </is>
      </c>
      <c r="C1531" s="127" t="n">
        <v>12</v>
      </c>
      <c r="D1531" s="125" t="n"/>
    </row>
    <row r="1532">
      <c r="A1532" s="126" t="n">
        <v>45778</v>
      </c>
      <c r="B1532" s="125" t="inlineStr">
        <is>
          <t>Caesar Salad</t>
        </is>
      </c>
      <c r="C1532" s="127" t="n">
        <v>11</v>
      </c>
      <c r="D1532" s="125" t="n"/>
    </row>
    <row r="1533">
      <c r="A1533" s="126" t="n">
        <v>45778</v>
      </c>
      <c r="B1533" s="125" t="inlineStr">
        <is>
          <t>Tomato Soup</t>
        </is>
      </c>
      <c r="C1533" s="127" t="n">
        <v>3</v>
      </c>
      <c r="D1533" s="125" t="n"/>
    </row>
    <row r="1534">
      <c r="A1534" s="126" t="n">
        <v>45778</v>
      </c>
      <c r="B1534" s="125" t="inlineStr">
        <is>
          <t>Spaghetti Carbonara</t>
        </is>
      </c>
      <c r="C1534" s="127" t="n">
        <v>25</v>
      </c>
      <c r="D1534" s="125" t="n"/>
    </row>
    <row r="1535">
      <c r="A1535" s="126" t="n">
        <v>45778</v>
      </c>
      <c r="B1535" s="125" t="inlineStr">
        <is>
          <t>Pizza Margherita</t>
        </is>
      </c>
      <c r="C1535" s="127" t="n">
        <v>26</v>
      </c>
      <c r="D1535" s="125" t="n"/>
    </row>
    <row r="1536">
      <c r="A1536" s="126" t="n">
        <v>45778</v>
      </c>
      <c r="B1536" s="125" t="inlineStr">
        <is>
          <t>Wiener Schnitzel</t>
        </is>
      </c>
      <c r="C1536" s="127" t="n">
        <v>13</v>
      </c>
      <c r="D1536" s="125" t="n"/>
    </row>
    <row r="1537">
      <c r="A1537" s="126" t="n">
        <v>45778</v>
      </c>
      <c r="B1537" s="125" t="inlineStr">
        <is>
          <t>Salmon Fillet</t>
        </is>
      </c>
      <c r="C1537" s="127" t="n">
        <v>6</v>
      </c>
      <c r="D1537" s="125" t="n"/>
    </row>
    <row r="1538">
      <c r="A1538" s="126" t="n">
        <v>45778</v>
      </c>
      <c r="B1538" s="125" t="inlineStr">
        <is>
          <t>Mushroom Risotto</t>
        </is>
      </c>
      <c r="C1538" s="127" t="n">
        <v>6</v>
      </c>
      <c r="D1538" s="125" t="n"/>
    </row>
    <row r="1539">
      <c r="A1539" s="126" t="n">
        <v>45778</v>
      </c>
      <c r="B1539" s="125" t="inlineStr">
        <is>
          <t>Cheeseburger</t>
        </is>
      </c>
      <c r="C1539" s="127" t="n">
        <v>20</v>
      </c>
      <c r="D1539" s="125" t="n"/>
    </row>
    <row r="1540">
      <c r="A1540" s="126" t="n">
        <v>45778</v>
      </c>
      <c r="B1540" s="125" t="inlineStr">
        <is>
          <t>Tiramisu</t>
        </is>
      </c>
      <c r="C1540" s="127" t="n">
        <v>19</v>
      </c>
      <c r="D1540" s="125" t="n"/>
    </row>
    <row r="1541">
      <c r="A1541" s="126" t="n">
        <v>45778</v>
      </c>
      <c r="B1541" s="125" t="inlineStr">
        <is>
          <t>Chocolate Fondant</t>
        </is>
      </c>
      <c r="C1541" s="127" t="n">
        <v>5</v>
      </c>
      <c r="D1541" s="125" t="n"/>
    </row>
    <row r="1542">
      <c r="A1542" s="126" t="n">
        <v>45778</v>
      </c>
      <c r="B1542" s="125" t="inlineStr">
        <is>
          <t>Lemon Sorbet</t>
        </is>
      </c>
      <c r="C1542" s="127" t="n">
        <v>2</v>
      </c>
      <c r="D1542" s="125" t="n"/>
    </row>
    <row r="1543">
      <c r="A1543" s="126" t="n">
        <v>45778</v>
      </c>
      <c r="B1543" s="125" t="inlineStr">
        <is>
          <t>Espresso</t>
        </is>
      </c>
      <c r="C1543" s="127" t="n">
        <v>45</v>
      </c>
      <c r="D1543" s="125" t="n"/>
    </row>
    <row r="1544">
      <c r="A1544" s="126" t="n">
        <v>45778</v>
      </c>
      <c r="B1544" s="125" t="inlineStr">
        <is>
          <t>Cappuccino</t>
        </is>
      </c>
      <c r="C1544" s="127" t="n">
        <v>30</v>
      </c>
      <c r="D1544" s="125" t="n"/>
    </row>
    <row r="1545">
      <c r="A1545" s="126" t="n">
        <v>45778</v>
      </c>
      <c r="B1545" s="125" t="inlineStr">
        <is>
          <t>Homemade Lemonade</t>
        </is>
      </c>
      <c r="C1545" s="127" t="n">
        <v>24</v>
      </c>
      <c r="D1545" s="125" t="n"/>
    </row>
    <row r="1546">
      <c r="A1546" s="126" t="n">
        <v>45779</v>
      </c>
      <c r="B1546" s="125" t="inlineStr">
        <is>
          <t>Bruschetta</t>
        </is>
      </c>
      <c r="C1546" s="127" t="n">
        <v>15</v>
      </c>
      <c r="D1546" s="125" t="n"/>
    </row>
    <row r="1547">
      <c r="A1547" s="126" t="n">
        <v>45779</v>
      </c>
      <c r="B1547" s="125" t="inlineStr">
        <is>
          <t>Caesar Salad</t>
        </is>
      </c>
      <c r="C1547" s="127" t="n">
        <v>17</v>
      </c>
      <c r="D1547" s="125" t="n"/>
    </row>
    <row r="1548">
      <c r="A1548" s="126" t="n">
        <v>45779</v>
      </c>
      <c r="B1548" s="125" t="inlineStr">
        <is>
          <t>Tomato Soup</t>
        </is>
      </c>
      <c r="C1548" s="127" t="n">
        <v>9</v>
      </c>
      <c r="D1548" s="125" t="n"/>
    </row>
    <row r="1549">
      <c r="A1549" s="126" t="n">
        <v>45779</v>
      </c>
      <c r="B1549" s="125" t="inlineStr">
        <is>
          <t>Spaghetti Carbonara</t>
        </is>
      </c>
      <c r="C1549" s="127" t="n">
        <v>37</v>
      </c>
      <c r="D1549" s="125" t="n"/>
    </row>
    <row r="1550">
      <c r="A1550" s="126" t="n">
        <v>45779</v>
      </c>
      <c r="B1550" s="125" t="inlineStr">
        <is>
          <t>Pizza Margherita</t>
        </is>
      </c>
      <c r="C1550" s="127" t="n">
        <v>41</v>
      </c>
      <c r="D1550" s="125" t="n"/>
    </row>
    <row r="1551">
      <c r="A1551" s="126" t="n">
        <v>45779</v>
      </c>
      <c r="B1551" s="125" t="inlineStr">
        <is>
          <t>Wiener Schnitzel</t>
        </is>
      </c>
      <c r="C1551" s="127" t="n">
        <v>28</v>
      </c>
      <c r="D1551" s="125" t="n"/>
    </row>
    <row r="1552">
      <c r="A1552" s="126" t="n">
        <v>45779</v>
      </c>
      <c r="B1552" s="125" t="inlineStr">
        <is>
          <t>Salmon Fillet</t>
        </is>
      </c>
      <c r="C1552" s="127" t="n">
        <v>7</v>
      </c>
      <c r="D1552" s="125" t="n"/>
    </row>
    <row r="1553">
      <c r="A1553" s="126" t="n">
        <v>45779</v>
      </c>
      <c r="B1553" s="125" t="inlineStr">
        <is>
          <t>Mushroom Risotto</t>
        </is>
      </c>
      <c r="C1553" s="127" t="n">
        <v>6</v>
      </c>
      <c r="D1553" s="125" t="n"/>
    </row>
    <row r="1554">
      <c r="A1554" s="126" t="n">
        <v>45779</v>
      </c>
      <c r="B1554" s="125" t="inlineStr">
        <is>
          <t>Cheeseburger</t>
        </is>
      </c>
      <c r="C1554" s="127" t="n">
        <v>21</v>
      </c>
      <c r="D1554" s="125" t="n"/>
    </row>
    <row r="1555">
      <c r="A1555" s="126" t="n">
        <v>45779</v>
      </c>
      <c r="B1555" s="125" t="inlineStr">
        <is>
          <t>Tiramisu</t>
        </is>
      </c>
      <c r="C1555" s="127" t="n">
        <v>25</v>
      </c>
      <c r="D1555" s="125" t="n"/>
    </row>
    <row r="1556">
      <c r="A1556" s="126" t="n">
        <v>45779</v>
      </c>
      <c r="B1556" s="125" t="inlineStr">
        <is>
          <t>Chocolate Fondant</t>
        </is>
      </c>
      <c r="C1556" s="127" t="n">
        <v>7</v>
      </c>
      <c r="D1556" s="125" t="n"/>
    </row>
    <row r="1557">
      <c r="A1557" s="126" t="n">
        <v>45779</v>
      </c>
      <c r="B1557" s="125" t="inlineStr">
        <is>
          <t>Lemon Sorbet</t>
        </is>
      </c>
      <c r="C1557" s="127" t="n">
        <v>3</v>
      </c>
      <c r="D1557" s="125" t="n"/>
    </row>
    <row r="1558">
      <c r="A1558" s="126" t="n">
        <v>45779</v>
      </c>
      <c r="B1558" s="125" t="inlineStr">
        <is>
          <t>Espresso</t>
        </is>
      </c>
      <c r="C1558" s="127" t="n">
        <v>39</v>
      </c>
      <c r="D1558" s="125" t="n"/>
    </row>
    <row r="1559">
      <c r="A1559" s="126" t="n">
        <v>45779</v>
      </c>
      <c r="B1559" s="125" t="inlineStr">
        <is>
          <t>Cappuccino</t>
        </is>
      </c>
      <c r="C1559" s="127" t="n">
        <v>34</v>
      </c>
      <c r="D1559" s="125" t="n"/>
    </row>
    <row r="1560">
      <c r="A1560" s="126" t="n">
        <v>45779</v>
      </c>
      <c r="B1560" s="125" t="inlineStr">
        <is>
          <t>Homemade Lemonade</t>
        </is>
      </c>
      <c r="C1560" s="127" t="n">
        <v>21</v>
      </c>
      <c r="D1560" s="125" t="n"/>
    </row>
    <row r="1561">
      <c r="A1561" s="126" t="n">
        <v>45780</v>
      </c>
      <c r="B1561" s="125" t="inlineStr">
        <is>
          <t>Bruschetta</t>
        </is>
      </c>
      <c r="C1561" s="127" t="n">
        <v>19</v>
      </c>
      <c r="D1561" s="125" t="n"/>
    </row>
    <row r="1562">
      <c r="A1562" s="126" t="n">
        <v>45780</v>
      </c>
      <c r="B1562" s="125" t="inlineStr">
        <is>
          <t>Caesar Salad</t>
        </is>
      </c>
      <c r="C1562" s="127" t="n">
        <v>15</v>
      </c>
      <c r="D1562" s="125" t="n"/>
    </row>
    <row r="1563">
      <c r="A1563" s="126" t="n">
        <v>45780</v>
      </c>
      <c r="B1563" s="125" t="inlineStr">
        <is>
          <t>Tomato Soup</t>
        </is>
      </c>
      <c r="C1563" s="127" t="n">
        <v>8</v>
      </c>
      <c r="D1563" s="125" t="n"/>
    </row>
    <row r="1564">
      <c r="A1564" s="126" t="n">
        <v>45780</v>
      </c>
      <c r="B1564" s="125" t="inlineStr">
        <is>
          <t>Spaghetti Carbonara</t>
        </is>
      </c>
      <c r="C1564" s="127" t="n">
        <v>31</v>
      </c>
      <c r="D1564" s="125" t="n"/>
    </row>
    <row r="1565">
      <c r="A1565" s="126" t="n">
        <v>45780</v>
      </c>
      <c r="B1565" s="125" t="inlineStr">
        <is>
          <t>Pizza Margherita</t>
        </is>
      </c>
      <c r="C1565" s="127" t="n">
        <v>47</v>
      </c>
      <c r="D1565" s="125" t="n"/>
    </row>
    <row r="1566">
      <c r="A1566" s="126" t="n">
        <v>45780</v>
      </c>
      <c r="B1566" s="125" t="inlineStr">
        <is>
          <t>Wiener Schnitzel</t>
        </is>
      </c>
      <c r="C1566" s="127" t="n">
        <v>24</v>
      </c>
      <c r="D1566" s="125" t="n"/>
    </row>
    <row r="1567">
      <c r="A1567" s="126" t="n">
        <v>45780</v>
      </c>
      <c r="B1567" s="125" t="inlineStr">
        <is>
          <t>Salmon Fillet</t>
        </is>
      </c>
      <c r="C1567" s="127" t="n">
        <v>10</v>
      </c>
      <c r="D1567" s="125" t="n"/>
    </row>
    <row r="1568">
      <c r="A1568" s="126" t="n">
        <v>45780</v>
      </c>
      <c r="B1568" s="125" t="inlineStr">
        <is>
          <t>Mushroom Risotto</t>
        </is>
      </c>
      <c r="C1568" s="127" t="n">
        <v>8</v>
      </c>
      <c r="D1568" s="125" t="n"/>
    </row>
    <row r="1569">
      <c r="A1569" s="126" t="n">
        <v>45780</v>
      </c>
      <c r="B1569" s="125" t="inlineStr">
        <is>
          <t>Cheeseburger</t>
        </is>
      </c>
      <c r="C1569" s="127" t="n">
        <v>35</v>
      </c>
      <c r="D1569" s="125" t="n"/>
    </row>
    <row r="1570">
      <c r="A1570" s="126" t="n">
        <v>45780</v>
      </c>
      <c r="B1570" s="125" t="inlineStr">
        <is>
          <t>Tiramisu</t>
        </is>
      </c>
      <c r="C1570" s="127" t="n">
        <v>14</v>
      </c>
      <c r="D1570" s="125" t="n"/>
    </row>
    <row r="1571">
      <c r="A1571" s="126" t="n">
        <v>45780</v>
      </c>
      <c r="B1571" s="125" t="inlineStr">
        <is>
          <t>Chocolate Fondant</t>
        </is>
      </c>
      <c r="C1571" s="127" t="n">
        <v>8</v>
      </c>
      <c r="D1571" s="125" t="n"/>
    </row>
    <row r="1572">
      <c r="A1572" s="126" t="n">
        <v>45780</v>
      </c>
      <c r="B1572" s="125" t="inlineStr">
        <is>
          <t>Lemon Sorbet</t>
        </is>
      </c>
      <c r="C1572" s="127" t="n">
        <v>4</v>
      </c>
      <c r="D1572" s="125" t="n"/>
    </row>
    <row r="1573">
      <c r="A1573" s="126" t="n">
        <v>45780</v>
      </c>
      <c r="B1573" s="125" t="inlineStr">
        <is>
          <t>Espresso</t>
        </is>
      </c>
      <c r="C1573" s="127" t="n">
        <v>61</v>
      </c>
      <c r="D1573" s="125" t="n"/>
    </row>
    <row r="1574">
      <c r="A1574" s="126" t="n">
        <v>45780</v>
      </c>
      <c r="B1574" s="125" t="inlineStr">
        <is>
          <t>Cappuccino</t>
        </is>
      </c>
      <c r="C1574" s="127" t="n">
        <v>30</v>
      </c>
      <c r="D1574" s="125" t="n"/>
    </row>
    <row r="1575">
      <c r="A1575" s="126" t="n">
        <v>45780</v>
      </c>
      <c r="B1575" s="125" t="inlineStr">
        <is>
          <t>Homemade Lemonade</t>
        </is>
      </c>
      <c r="C1575" s="127" t="n">
        <v>27</v>
      </c>
      <c r="D1575" s="125" t="n"/>
    </row>
    <row r="1576">
      <c r="A1576" s="126" t="n">
        <v>45781</v>
      </c>
      <c r="B1576" s="125" t="inlineStr">
        <is>
          <t>Bruschetta</t>
        </is>
      </c>
      <c r="C1576" s="127" t="n">
        <v>16</v>
      </c>
      <c r="D1576" s="125" t="n"/>
    </row>
    <row r="1577">
      <c r="A1577" s="126" t="n">
        <v>45781</v>
      </c>
      <c r="B1577" s="125" t="inlineStr">
        <is>
          <t>Caesar Salad</t>
        </is>
      </c>
      <c r="C1577" s="127" t="n">
        <v>13</v>
      </c>
      <c r="D1577" s="125" t="n"/>
    </row>
    <row r="1578">
      <c r="A1578" s="126" t="n">
        <v>45781</v>
      </c>
      <c r="B1578" s="125" t="inlineStr">
        <is>
          <t>Tomato Soup</t>
        </is>
      </c>
      <c r="C1578" s="127" t="n">
        <v>9</v>
      </c>
      <c r="D1578" s="125" t="n"/>
    </row>
    <row r="1579">
      <c r="A1579" s="126" t="n">
        <v>45781</v>
      </c>
      <c r="B1579" s="125" t="inlineStr">
        <is>
          <t>Spaghetti Carbonara</t>
        </is>
      </c>
      <c r="C1579" s="127" t="n">
        <v>28</v>
      </c>
      <c r="D1579" s="125" t="n"/>
    </row>
    <row r="1580">
      <c r="A1580" s="126" t="n">
        <v>45781</v>
      </c>
      <c r="B1580" s="125" t="inlineStr">
        <is>
          <t>Pizza Margherita</t>
        </is>
      </c>
      <c r="C1580" s="127" t="n">
        <v>45</v>
      </c>
      <c r="D1580" s="125" t="n"/>
    </row>
    <row r="1581">
      <c r="A1581" s="126" t="n">
        <v>45781</v>
      </c>
      <c r="B1581" s="125" t="inlineStr">
        <is>
          <t>Wiener Schnitzel</t>
        </is>
      </c>
      <c r="C1581" s="127" t="n">
        <v>16</v>
      </c>
      <c r="D1581" s="125" t="n"/>
    </row>
    <row r="1582">
      <c r="A1582" s="126" t="n">
        <v>45781</v>
      </c>
      <c r="B1582" s="125" t="inlineStr">
        <is>
          <t>Salmon Fillet</t>
        </is>
      </c>
      <c r="C1582" s="127" t="n">
        <v>5</v>
      </c>
      <c r="D1582" s="125" t="n"/>
    </row>
    <row r="1583">
      <c r="A1583" s="126" t="n">
        <v>45781</v>
      </c>
      <c r="B1583" s="125" t="inlineStr">
        <is>
          <t>Mushroom Risotto</t>
        </is>
      </c>
      <c r="C1583" s="127" t="n">
        <v>8</v>
      </c>
      <c r="D1583" s="125" t="n"/>
    </row>
    <row r="1584">
      <c r="A1584" s="126" t="n">
        <v>45781</v>
      </c>
      <c r="B1584" s="125" t="inlineStr">
        <is>
          <t>Cheeseburger</t>
        </is>
      </c>
      <c r="C1584" s="127" t="n">
        <v>29</v>
      </c>
      <c r="D1584" s="125" t="n"/>
    </row>
    <row r="1585">
      <c r="A1585" s="126" t="n">
        <v>45781</v>
      </c>
      <c r="B1585" s="125" t="inlineStr">
        <is>
          <t>Tiramisu</t>
        </is>
      </c>
      <c r="C1585" s="127" t="n">
        <v>21</v>
      </c>
      <c r="D1585" s="125" t="n"/>
    </row>
    <row r="1586">
      <c r="A1586" s="126" t="n">
        <v>45781</v>
      </c>
      <c r="B1586" s="125" t="inlineStr">
        <is>
          <t>Chocolate Fondant</t>
        </is>
      </c>
      <c r="C1586" s="127" t="n">
        <v>8</v>
      </c>
      <c r="D1586" s="125" t="n"/>
    </row>
    <row r="1587">
      <c r="A1587" s="126" t="n">
        <v>45781</v>
      </c>
      <c r="B1587" s="125" t="inlineStr">
        <is>
          <t>Lemon Sorbet</t>
        </is>
      </c>
      <c r="C1587" s="127" t="n">
        <v>4</v>
      </c>
      <c r="D1587" s="125" t="n"/>
    </row>
    <row r="1588">
      <c r="A1588" s="126" t="n">
        <v>45781</v>
      </c>
      <c r="B1588" s="125" t="inlineStr">
        <is>
          <t>Espresso</t>
        </is>
      </c>
      <c r="C1588" s="127" t="n">
        <v>34</v>
      </c>
      <c r="D1588" s="125" t="n"/>
    </row>
    <row r="1589">
      <c r="A1589" s="126" t="n">
        <v>45781</v>
      </c>
      <c r="B1589" s="125" t="inlineStr">
        <is>
          <t>Cappuccino</t>
        </is>
      </c>
      <c r="C1589" s="127" t="n">
        <v>40</v>
      </c>
      <c r="D1589" s="125" t="n"/>
    </row>
    <row r="1590">
      <c r="A1590" s="126" t="n">
        <v>45781</v>
      </c>
      <c r="B1590" s="125" t="inlineStr">
        <is>
          <t>Homemade Lemonade</t>
        </is>
      </c>
      <c r="C1590" s="127" t="n">
        <v>23</v>
      </c>
      <c r="D1590" s="125" t="n"/>
    </row>
    <row r="1591">
      <c r="A1591" s="126" t="n">
        <v>45783</v>
      </c>
      <c r="B1591" s="125" t="inlineStr">
        <is>
          <t>Bruschetta</t>
        </is>
      </c>
      <c r="C1591" s="127" t="n">
        <v>12</v>
      </c>
      <c r="D1591" s="125" t="n"/>
    </row>
    <row r="1592">
      <c r="A1592" s="126" t="n">
        <v>45783</v>
      </c>
      <c r="B1592" s="125" t="inlineStr">
        <is>
          <t>Caesar Salad</t>
        </is>
      </c>
      <c r="C1592" s="127" t="n">
        <v>9</v>
      </c>
      <c r="D1592" s="125" t="n"/>
    </row>
    <row r="1593">
      <c r="A1593" s="126" t="n">
        <v>45783</v>
      </c>
      <c r="B1593" s="125" t="inlineStr">
        <is>
          <t>Tomato Soup</t>
        </is>
      </c>
      <c r="C1593" s="127" t="n">
        <v>3</v>
      </c>
      <c r="D1593" s="125" t="n"/>
    </row>
    <row r="1594">
      <c r="A1594" s="126" t="n">
        <v>45783</v>
      </c>
      <c r="B1594" s="125" t="inlineStr">
        <is>
          <t>Spaghetti Carbonara</t>
        </is>
      </c>
      <c r="C1594" s="127" t="n">
        <v>15</v>
      </c>
      <c r="D1594" s="125" t="n"/>
    </row>
    <row r="1595">
      <c r="A1595" s="126" t="n">
        <v>45783</v>
      </c>
      <c r="B1595" s="125" t="inlineStr">
        <is>
          <t>Pizza Margherita</t>
        </is>
      </c>
      <c r="C1595" s="127" t="n">
        <v>29</v>
      </c>
      <c r="D1595" s="125" t="n"/>
    </row>
    <row r="1596">
      <c r="A1596" s="126" t="n">
        <v>45783</v>
      </c>
      <c r="B1596" s="125" t="inlineStr">
        <is>
          <t>Wiener Schnitzel</t>
        </is>
      </c>
      <c r="C1596" s="127" t="n">
        <v>13</v>
      </c>
      <c r="D1596" s="125" t="n"/>
    </row>
    <row r="1597">
      <c r="A1597" s="126" t="n">
        <v>45783</v>
      </c>
      <c r="B1597" s="125" t="inlineStr">
        <is>
          <t>Salmon Fillet</t>
        </is>
      </c>
      <c r="C1597" s="127" t="n">
        <v>4</v>
      </c>
      <c r="D1597" s="125" t="n"/>
    </row>
    <row r="1598">
      <c r="A1598" s="126" t="n">
        <v>45783</v>
      </c>
      <c r="B1598" s="125" t="inlineStr">
        <is>
          <t>Mushroom Risotto</t>
        </is>
      </c>
      <c r="C1598" s="127" t="n">
        <v>4</v>
      </c>
      <c r="D1598" s="125" t="n"/>
    </row>
    <row r="1599">
      <c r="A1599" s="126" t="n">
        <v>45783</v>
      </c>
      <c r="B1599" s="125" t="inlineStr">
        <is>
          <t>Cheeseburger</t>
        </is>
      </c>
      <c r="C1599" s="127" t="n">
        <v>15</v>
      </c>
      <c r="D1599" s="125" t="n"/>
    </row>
    <row r="1600">
      <c r="A1600" s="126" t="n">
        <v>45783</v>
      </c>
      <c r="B1600" s="125" t="inlineStr">
        <is>
          <t>Tiramisu</t>
        </is>
      </c>
      <c r="C1600" s="127" t="n">
        <v>11</v>
      </c>
      <c r="D1600" s="125" t="n"/>
    </row>
    <row r="1601">
      <c r="A1601" s="126" t="n">
        <v>45783</v>
      </c>
      <c r="B1601" s="125" t="inlineStr">
        <is>
          <t>Chocolate Fondant</t>
        </is>
      </c>
      <c r="C1601" s="127" t="n">
        <v>5</v>
      </c>
      <c r="D1601" s="125" t="n"/>
    </row>
    <row r="1602">
      <c r="A1602" s="126" t="n">
        <v>45783</v>
      </c>
      <c r="B1602" s="125" t="inlineStr">
        <is>
          <t>Lemon Sorbet</t>
        </is>
      </c>
      <c r="C1602" s="127" t="n">
        <v>3</v>
      </c>
      <c r="D1602" s="125" t="n"/>
    </row>
    <row r="1603">
      <c r="A1603" s="126" t="n">
        <v>45783</v>
      </c>
      <c r="B1603" s="125" t="inlineStr">
        <is>
          <t>Espresso</t>
        </is>
      </c>
      <c r="C1603" s="127" t="n">
        <v>34</v>
      </c>
      <c r="D1603" s="125" t="n"/>
    </row>
    <row r="1604">
      <c r="A1604" s="126" t="n">
        <v>45783</v>
      </c>
      <c r="B1604" s="125" t="inlineStr">
        <is>
          <t>Cappuccino</t>
        </is>
      </c>
      <c r="C1604" s="127" t="n">
        <v>22</v>
      </c>
      <c r="D1604" s="125" t="n"/>
    </row>
    <row r="1605">
      <c r="A1605" s="126" t="n">
        <v>45783</v>
      </c>
      <c r="B1605" s="125" t="inlineStr">
        <is>
          <t>Homemade Lemonade</t>
        </is>
      </c>
      <c r="C1605" s="127" t="n">
        <v>21</v>
      </c>
      <c r="D1605" s="125" t="n"/>
    </row>
    <row r="1606">
      <c r="A1606" s="126" t="n">
        <v>45784</v>
      </c>
      <c r="B1606" s="125" t="inlineStr">
        <is>
          <t>Bruschetta</t>
        </is>
      </c>
      <c r="C1606" s="127" t="n">
        <v>16</v>
      </c>
      <c r="D1606" s="125" t="n"/>
    </row>
    <row r="1607">
      <c r="A1607" s="126" t="n">
        <v>45784</v>
      </c>
      <c r="B1607" s="125" t="inlineStr">
        <is>
          <t>Caesar Salad</t>
        </is>
      </c>
      <c r="C1607" s="127" t="n">
        <v>13</v>
      </c>
      <c r="D1607" s="125" t="n"/>
    </row>
    <row r="1608">
      <c r="A1608" s="126" t="n">
        <v>45784</v>
      </c>
      <c r="B1608" s="125" t="inlineStr">
        <is>
          <t>Tomato Soup</t>
        </is>
      </c>
      <c r="C1608" s="127" t="n">
        <v>7</v>
      </c>
      <c r="D1608" s="125" t="n"/>
    </row>
    <row r="1609">
      <c r="A1609" s="126" t="n">
        <v>45784</v>
      </c>
      <c r="B1609" s="125" t="inlineStr">
        <is>
          <t>Spaghetti Carbonara</t>
        </is>
      </c>
      <c r="C1609" s="127" t="n">
        <v>23</v>
      </c>
      <c r="D1609" s="125" t="n"/>
    </row>
    <row r="1610">
      <c r="A1610" s="126" t="n">
        <v>45784</v>
      </c>
      <c r="B1610" s="125" t="inlineStr">
        <is>
          <t>Pizza Margherita</t>
        </is>
      </c>
      <c r="C1610" s="127" t="n">
        <v>28</v>
      </c>
      <c r="D1610" s="125" t="n"/>
    </row>
    <row r="1611">
      <c r="A1611" s="126" t="n">
        <v>45784</v>
      </c>
      <c r="B1611" s="125" t="inlineStr">
        <is>
          <t>Wiener Schnitzel</t>
        </is>
      </c>
      <c r="C1611" s="127" t="n">
        <v>15</v>
      </c>
      <c r="D1611" s="125" t="n"/>
    </row>
    <row r="1612">
      <c r="A1612" s="126" t="n">
        <v>45784</v>
      </c>
      <c r="B1612" s="125" t="inlineStr">
        <is>
          <t>Salmon Fillet</t>
        </is>
      </c>
      <c r="C1612" s="127" t="n">
        <v>5</v>
      </c>
      <c r="D1612" s="125" t="n"/>
    </row>
    <row r="1613">
      <c r="A1613" s="126" t="n">
        <v>45784</v>
      </c>
      <c r="B1613" s="125" t="inlineStr">
        <is>
          <t>Mushroom Risotto</t>
        </is>
      </c>
      <c r="C1613" s="127" t="n">
        <v>5</v>
      </c>
      <c r="D1613" s="125" t="n"/>
    </row>
    <row r="1614">
      <c r="A1614" s="126" t="n">
        <v>45784</v>
      </c>
      <c r="B1614" s="125" t="inlineStr">
        <is>
          <t>Cheeseburger</t>
        </is>
      </c>
      <c r="C1614" s="127" t="n">
        <v>17</v>
      </c>
      <c r="D1614" s="125" t="n"/>
    </row>
    <row r="1615">
      <c r="A1615" s="126" t="n">
        <v>45784</v>
      </c>
      <c r="B1615" s="125" t="inlineStr">
        <is>
          <t>Tiramisu</t>
        </is>
      </c>
      <c r="C1615" s="127" t="n">
        <v>18</v>
      </c>
      <c r="D1615" s="125" t="n"/>
    </row>
    <row r="1616">
      <c r="A1616" s="126" t="n">
        <v>45784</v>
      </c>
      <c r="B1616" s="125" t="inlineStr">
        <is>
          <t>Chocolate Fondant</t>
        </is>
      </c>
      <c r="C1616" s="127" t="n">
        <v>6</v>
      </c>
      <c r="D1616" s="125" t="n"/>
    </row>
    <row r="1617">
      <c r="A1617" s="126" t="n">
        <v>45784</v>
      </c>
      <c r="B1617" s="125" t="inlineStr">
        <is>
          <t>Lemon Sorbet</t>
        </is>
      </c>
      <c r="C1617" s="127" t="n">
        <v>2</v>
      </c>
      <c r="D1617" s="125" t="n"/>
    </row>
    <row r="1618">
      <c r="A1618" s="126" t="n">
        <v>45784</v>
      </c>
      <c r="B1618" s="125" t="inlineStr">
        <is>
          <t>Espresso</t>
        </is>
      </c>
      <c r="C1618" s="127" t="n">
        <v>21</v>
      </c>
      <c r="D1618" s="125" t="n"/>
    </row>
    <row r="1619">
      <c r="A1619" s="126" t="n">
        <v>45784</v>
      </c>
      <c r="B1619" s="125" t="inlineStr">
        <is>
          <t>Cappuccino</t>
        </is>
      </c>
      <c r="C1619" s="127" t="n">
        <v>25</v>
      </c>
      <c r="D1619" s="125" t="n"/>
    </row>
    <row r="1620">
      <c r="A1620" s="126" t="n">
        <v>45784</v>
      </c>
      <c r="B1620" s="125" t="inlineStr">
        <is>
          <t>Homemade Lemonade</t>
        </is>
      </c>
      <c r="C1620" s="127" t="n">
        <v>17</v>
      </c>
      <c r="D1620" s="125" t="n"/>
    </row>
    <row r="1621">
      <c r="A1621" s="126" t="n">
        <v>45785</v>
      </c>
      <c r="B1621" s="125" t="inlineStr">
        <is>
          <t>Bruschetta</t>
        </is>
      </c>
      <c r="C1621" s="127" t="n">
        <v>11</v>
      </c>
      <c r="D1621" s="125" t="n"/>
    </row>
    <row r="1622">
      <c r="A1622" s="126" t="n">
        <v>45785</v>
      </c>
      <c r="B1622" s="125" t="inlineStr">
        <is>
          <t>Caesar Salad</t>
        </is>
      </c>
      <c r="C1622" s="127" t="n">
        <v>9</v>
      </c>
      <c r="D1622" s="125" t="n"/>
    </row>
    <row r="1623">
      <c r="A1623" s="126" t="n">
        <v>45785</v>
      </c>
      <c r="B1623" s="125" t="inlineStr">
        <is>
          <t>Tomato Soup</t>
        </is>
      </c>
      <c r="C1623" s="127" t="n">
        <v>4</v>
      </c>
      <c r="D1623" s="125" t="n"/>
    </row>
    <row r="1624">
      <c r="A1624" s="126" t="n">
        <v>45785</v>
      </c>
      <c r="B1624" s="125" t="inlineStr">
        <is>
          <t>Spaghetti Carbonara</t>
        </is>
      </c>
      <c r="C1624" s="127" t="n">
        <v>28</v>
      </c>
      <c r="D1624" s="125" t="n"/>
    </row>
    <row r="1625">
      <c r="A1625" s="126" t="n">
        <v>45785</v>
      </c>
      <c r="B1625" s="125" t="inlineStr">
        <is>
          <t>Pizza Margherita</t>
        </is>
      </c>
      <c r="C1625" s="127" t="n">
        <v>31</v>
      </c>
      <c r="D1625" s="125" t="n"/>
    </row>
    <row r="1626">
      <c r="A1626" s="126" t="n">
        <v>45785</v>
      </c>
      <c r="B1626" s="125" t="inlineStr">
        <is>
          <t>Wiener Schnitzel</t>
        </is>
      </c>
      <c r="C1626" s="127" t="n">
        <v>26</v>
      </c>
      <c r="D1626" s="125" t="n"/>
    </row>
    <row r="1627">
      <c r="A1627" s="126" t="n">
        <v>45785</v>
      </c>
      <c r="B1627" s="125" t="inlineStr">
        <is>
          <t>Salmon Fillet</t>
        </is>
      </c>
      <c r="C1627" s="127" t="n">
        <v>6</v>
      </c>
      <c r="D1627" s="125" t="n"/>
    </row>
    <row r="1628">
      <c r="A1628" s="126" t="n">
        <v>45785</v>
      </c>
      <c r="B1628" s="125" t="inlineStr">
        <is>
          <t>Mushroom Risotto</t>
        </is>
      </c>
      <c r="C1628" s="127" t="n">
        <v>5</v>
      </c>
      <c r="D1628" s="125" t="n"/>
    </row>
    <row r="1629">
      <c r="A1629" s="126" t="n">
        <v>45785</v>
      </c>
      <c r="B1629" s="125" t="inlineStr">
        <is>
          <t>Cheeseburger</t>
        </is>
      </c>
      <c r="C1629" s="127" t="n">
        <v>28</v>
      </c>
      <c r="D1629" s="125" t="n"/>
    </row>
    <row r="1630">
      <c r="A1630" s="126" t="n">
        <v>45785</v>
      </c>
      <c r="B1630" s="125" t="inlineStr">
        <is>
          <t>Tiramisu</t>
        </is>
      </c>
      <c r="C1630" s="127" t="n">
        <v>16</v>
      </c>
      <c r="D1630" s="125" t="n"/>
    </row>
    <row r="1631">
      <c r="A1631" s="126" t="n">
        <v>45785</v>
      </c>
      <c r="B1631" s="125" t="inlineStr">
        <is>
          <t>Chocolate Fondant</t>
        </is>
      </c>
      <c r="C1631" s="127" t="n">
        <v>6</v>
      </c>
      <c r="D1631" s="125" t="n"/>
    </row>
    <row r="1632">
      <c r="A1632" s="126" t="n">
        <v>45785</v>
      </c>
      <c r="B1632" s="125" t="inlineStr">
        <is>
          <t>Lemon Sorbet</t>
        </is>
      </c>
      <c r="C1632" s="127" t="n">
        <v>3</v>
      </c>
      <c r="D1632" s="125" t="n"/>
    </row>
    <row r="1633">
      <c r="A1633" s="126" t="n">
        <v>45785</v>
      </c>
      <c r="B1633" s="125" t="inlineStr">
        <is>
          <t>Espresso</t>
        </is>
      </c>
      <c r="C1633" s="127" t="n">
        <v>32</v>
      </c>
      <c r="D1633" s="125" t="n"/>
    </row>
    <row r="1634">
      <c r="A1634" s="126" t="n">
        <v>45785</v>
      </c>
      <c r="B1634" s="125" t="inlineStr">
        <is>
          <t>Cappuccino</t>
        </is>
      </c>
      <c r="C1634" s="127" t="n">
        <v>36</v>
      </c>
      <c r="D1634" s="125" t="n"/>
    </row>
    <row r="1635">
      <c r="A1635" s="126" t="n">
        <v>45785</v>
      </c>
      <c r="B1635" s="125" t="inlineStr">
        <is>
          <t>Homemade Lemonade</t>
        </is>
      </c>
      <c r="C1635" s="127" t="n">
        <v>25</v>
      </c>
      <c r="D1635" s="125" t="n"/>
    </row>
    <row r="1636">
      <c r="A1636" s="126" t="n">
        <v>45786</v>
      </c>
      <c r="B1636" s="125" t="inlineStr">
        <is>
          <t>Bruschetta</t>
        </is>
      </c>
      <c r="C1636" s="127" t="n">
        <v>23</v>
      </c>
      <c r="D1636" s="125" t="n"/>
    </row>
    <row r="1637">
      <c r="A1637" s="126" t="n">
        <v>45786</v>
      </c>
      <c r="B1637" s="125" t="inlineStr">
        <is>
          <t>Caesar Salad</t>
        </is>
      </c>
      <c r="C1637" s="127" t="n">
        <v>14</v>
      </c>
      <c r="D1637" s="125" t="n"/>
    </row>
    <row r="1638">
      <c r="A1638" s="126" t="n">
        <v>45786</v>
      </c>
      <c r="B1638" s="125" t="inlineStr">
        <is>
          <t>Tomato Soup</t>
        </is>
      </c>
      <c r="C1638" s="127" t="n">
        <v>8</v>
      </c>
      <c r="D1638" s="125" t="n"/>
    </row>
    <row r="1639">
      <c r="A1639" s="126" t="n">
        <v>45786</v>
      </c>
      <c r="B1639" s="125" t="inlineStr">
        <is>
          <t>Spaghetti Carbonara</t>
        </is>
      </c>
      <c r="C1639" s="127" t="n">
        <v>28</v>
      </c>
      <c r="D1639" s="125" t="n"/>
    </row>
    <row r="1640">
      <c r="A1640" s="126" t="n">
        <v>45786</v>
      </c>
      <c r="B1640" s="125" t="inlineStr">
        <is>
          <t>Pizza Margherita</t>
        </is>
      </c>
      <c r="C1640" s="127" t="n">
        <v>48</v>
      </c>
      <c r="D1640" s="125" t="n"/>
    </row>
    <row r="1641">
      <c r="A1641" s="126" t="n">
        <v>45786</v>
      </c>
      <c r="B1641" s="125" t="inlineStr">
        <is>
          <t>Wiener Schnitzel</t>
        </is>
      </c>
      <c r="C1641" s="127" t="n">
        <v>18</v>
      </c>
      <c r="D1641" s="125" t="n"/>
    </row>
    <row r="1642">
      <c r="A1642" s="126" t="n">
        <v>45786</v>
      </c>
      <c r="B1642" s="125" t="inlineStr">
        <is>
          <t>Salmon Fillet</t>
        </is>
      </c>
      <c r="C1642" s="127" t="n">
        <v>9</v>
      </c>
      <c r="D1642" s="125" t="n"/>
    </row>
    <row r="1643">
      <c r="A1643" s="126" t="n">
        <v>45786</v>
      </c>
      <c r="B1643" s="125" t="inlineStr">
        <is>
          <t>Mushroom Risotto</t>
        </is>
      </c>
      <c r="C1643" s="127" t="n">
        <v>8</v>
      </c>
      <c r="D1643" s="125" t="n"/>
    </row>
    <row r="1644">
      <c r="A1644" s="126" t="n">
        <v>45786</v>
      </c>
      <c r="B1644" s="125" t="inlineStr">
        <is>
          <t>Cheeseburger</t>
        </is>
      </c>
      <c r="C1644" s="127" t="n">
        <v>36</v>
      </c>
      <c r="D1644" s="125" t="n"/>
    </row>
    <row r="1645">
      <c r="A1645" s="126" t="n">
        <v>45786</v>
      </c>
      <c r="B1645" s="125" t="inlineStr">
        <is>
          <t>Tiramisu</t>
        </is>
      </c>
      <c r="C1645" s="127" t="n">
        <v>17</v>
      </c>
      <c r="D1645" s="125" t="n"/>
    </row>
    <row r="1646">
      <c r="A1646" s="126" t="n">
        <v>45786</v>
      </c>
      <c r="B1646" s="125" t="inlineStr">
        <is>
          <t>Chocolate Fondant</t>
        </is>
      </c>
      <c r="C1646" s="127" t="n">
        <v>10</v>
      </c>
      <c r="D1646" s="125" t="n"/>
    </row>
    <row r="1647">
      <c r="A1647" s="126" t="n">
        <v>45786</v>
      </c>
      <c r="B1647" s="125" t="inlineStr">
        <is>
          <t>Lemon Sorbet</t>
        </is>
      </c>
      <c r="C1647" s="127" t="n">
        <v>3</v>
      </c>
      <c r="D1647" s="125" t="n"/>
    </row>
    <row r="1648">
      <c r="A1648" s="126" t="n">
        <v>45786</v>
      </c>
      <c r="B1648" s="125" t="inlineStr">
        <is>
          <t>Espresso</t>
        </is>
      </c>
      <c r="C1648" s="127" t="n">
        <v>40</v>
      </c>
      <c r="D1648" s="125" t="n"/>
    </row>
    <row r="1649">
      <c r="A1649" s="126" t="n">
        <v>45786</v>
      </c>
      <c r="B1649" s="125" t="inlineStr">
        <is>
          <t>Cappuccino</t>
        </is>
      </c>
      <c r="C1649" s="127" t="n">
        <v>28</v>
      </c>
      <c r="D1649" s="125" t="n"/>
    </row>
    <row r="1650">
      <c r="A1650" s="126" t="n">
        <v>45786</v>
      </c>
      <c r="B1650" s="125" t="inlineStr">
        <is>
          <t>Homemade Lemonade</t>
        </is>
      </c>
      <c r="C1650" s="127" t="n">
        <v>33</v>
      </c>
      <c r="D1650" s="125" t="n"/>
    </row>
    <row r="1651">
      <c r="A1651" s="126" t="n">
        <v>45787</v>
      </c>
      <c r="B1651" s="125" t="inlineStr">
        <is>
          <t>Bruschetta</t>
        </is>
      </c>
      <c r="C1651" s="127" t="n">
        <v>26</v>
      </c>
      <c r="D1651" s="125" t="n"/>
    </row>
    <row r="1652">
      <c r="A1652" s="126" t="n">
        <v>45787</v>
      </c>
      <c r="B1652" s="125" t="inlineStr">
        <is>
          <t>Caesar Salad</t>
        </is>
      </c>
      <c r="C1652" s="127" t="n">
        <v>15</v>
      </c>
      <c r="D1652" s="125" t="n"/>
    </row>
    <row r="1653">
      <c r="A1653" s="126" t="n">
        <v>45787</v>
      </c>
      <c r="B1653" s="125" t="inlineStr">
        <is>
          <t>Tomato Soup</t>
        </is>
      </c>
      <c r="C1653" s="127" t="n">
        <v>8</v>
      </c>
      <c r="D1653" s="125" t="n"/>
    </row>
    <row r="1654">
      <c r="A1654" s="126" t="n">
        <v>45787</v>
      </c>
      <c r="B1654" s="125" t="inlineStr">
        <is>
          <t>Spaghetti Carbonara</t>
        </is>
      </c>
      <c r="C1654" s="127" t="n">
        <v>35</v>
      </c>
      <c r="D1654" s="125" t="n"/>
    </row>
    <row r="1655">
      <c r="A1655" s="126" t="n">
        <v>45787</v>
      </c>
      <c r="B1655" s="125" t="inlineStr">
        <is>
          <t>Pizza Margherita</t>
        </is>
      </c>
      <c r="C1655" s="127" t="n">
        <v>68</v>
      </c>
      <c r="D1655" s="125" t="n"/>
    </row>
    <row r="1656">
      <c r="A1656" s="126" t="n">
        <v>45787</v>
      </c>
      <c r="B1656" s="125" t="inlineStr">
        <is>
          <t>Wiener Schnitzel</t>
        </is>
      </c>
      <c r="C1656" s="127" t="n">
        <v>31</v>
      </c>
      <c r="D1656" s="125" t="n"/>
    </row>
    <row r="1657">
      <c r="A1657" s="126" t="n">
        <v>45787</v>
      </c>
      <c r="B1657" s="125" t="inlineStr">
        <is>
          <t>Salmon Fillet</t>
        </is>
      </c>
      <c r="C1657" s="127" t="n">
        <v>8</v>
      </c>
      <c r="D1657" s="125" t="n"/>
    </row>
    <row r="1658">
      <c r="A1658" s="126" t="n">
        <v>45787</v>
      </c>
      <c r="B1658" s="125" t="inlineStr">
        <is>
          <t>Mushroom Risotto</t>
        </is>
      </c>
      <c r="C1658" s="127" t="n">
        <v>5</v>
      </c>
      <c r="D1658" s="125" t="n"/>
    </row>
    <row r="1659">
      <c r="A1659" s="126" t="n">
        <v>45787</v>
      </c>
      <c r="B1659" s="125" t="inlineStr">
        <is>
          <t>Cheeseburger</t>
        </is>
      </c>
      <c r="C1659" s="127" t="n">
        <v>29</v>
      </c>
      <c r="D1659" s="125" t="n"/>
    </row>
    <row r="1660">
      <c r="A1660" s="126" t="n">
        <v>45787</v>
      </c>
      <c r="B1660" s="125" t="inlineStr">
        <is>
          <t>Tiramisu</t>
        </is>
      </c>
      <c r="C1660" s="127" t="n">
        <v>28</v>
      </c>
      <c r="D1660" s="125" t="n"/>
    </row>
    <row r="1661">
      <c r="A1661" s="126" t="n">
        <v>45787</v>
      </c>
      <c r="B1661" s="125" t="inlineStr">
        <is>
          <t>Chocolate Fondant</t>
        </is>
      </c>
      <c r="C1661" s="127" t="n">
        <v>13</v>
      </c>
      <c r="D1661" s="125" t="n"/>
    </row>
    <row r="1662">
      <c r="A1662" s="126" t="n">
        <v>45787</v>
      </c>
      <c r="B1662" s="125" t="inlineStr">
        <is>
          <t>Lemon Sorbet</t>
        </is>
      </c>
      <c r="C1662" s="127" t="n">
        <v>4</v>
      </c>
      <c r="D1662" s="125" t="n"/>
    </row>
    <row r="1663">
      <c r="A1663" s="126" t="n">
        <v>45787</v>
      </c>
      <c r="B1663" s="125" t="inlineStr">
        <is>
          <t>Espresso</t>
        </is>
      </c>
      <c r="C1663" s="127" t="n">
        <v>47</v>
      </c>
      <c r="D1663" s="125" t="n"/>
    </row>
    <row r="1664">
      <c r="A1664" s="126" t="n">
        <v>45787</v>
      </c>
      <c r="B1664" s="125" t="inlineStr">
        <is>
          <t>Cappuccino</t>
        </is>
      </c>
      <c r="C1664" s="127" t="n">
        <v>38</v>
      </c>
      <c r="D1664" s="125" t="n"/>
    </row>
    <row r="1665">
      <c r="A1665" s="126" t="n">
        <v>45787</v>
      </c>
      <c r="B1665" s="125" t="inlineStr">
        <is>
          <t>Homemade Lemonade</t>
        </is>
      </c>
      <c r="C1665" s="127" t="n">
        <v>21</v>
      </c>
      <c r="D1665" s="125" t="n"/>
    </row>
    <row r="1666">
      <c r="A1666" s="126" t="n">
        <v>45788</v>
      </c>
      <c r="B1666" s="125" t="inlineStr">
        <is>
          <t>Bruschetta</t>
        </is>
      </c>
      <c r="C1666" s="127" t="n">
        <v>19</v>
      </c>
      <c r="D1666" s="125" t="n"/>
    </row>
    <row r="1667">
      <c r="A1667" s="126" t="n">
        <v>45788</v>
      </c>
      <c r="B1667" s="125" t="inlineStr">
        <is>
          <t>Caesar Salad</t>
        </is>
      </c>
      <c r="C1667" s="127" t="n">
        <v>11</v>
      </c>
      <c r="D1667" s="125" t="n"/>
    </row>
    <row r="1668">
      <c r="A1668" s="126" t="n">
        <v>45788</v>
      </c>
      <c r="B1668" s="125" t="inlineStr">
        <is>
          <t>Tomato Soup</t>
        </is>
      </c>
      <c r="C1668" s="127" t="n">
        <v>9</v>
      </c>
      <c r="D1668" s="125" t="n"/>
    </row>
    <row r="1669">
      <c r="A1669" s="126" t="n">
        <v>45788</v>
      </c>
      <c r="B1669" s="125" t="inlineStr">
        <is>
          <t>Spaghetti Carbonara</t>
        </is>
      </c>
      <c r="C1669" s="127" t="n">
        <v>21</v>
      </c>
      <c r="D1669" s="125" t="n"/>
    </row>
    <row r="1670">
      <c r="A1670" s="126" t="n">
        <v>45788</v>
      </c>
      <c r="B1670" s="125" t="inlineStr">
        <is>
          <t>Pizza Margherita</t>
        </is>
      </c>
      <c r="C1670" s="127" t="n">
        <v>29</v>
      </c>
      <c r="D1670" s="125" t="n"/>
    </row>
    <row r="1671">
      <c r="A1671" s="126" t="n">
        <v>45788</v>
      </c>
      <c r="B1671" s="125" t="inlineStr">
        <is>
          <t>Wiener Schnitzel</t>
        </is>
      </c>
      <c r="C1671" s="127" t="n">
        <v>23</v>
      </c>
      <c r="D1671" s="125" t="n"/>
    </row>
    <row r="1672">
      <c r="A1672" s="126" t="n">
        <v>45788</v>
      </c>
      <c r="B1672" s="125" t="inlineStr">
        <is>
          <t>Salmon Fillet</t>
        </is>
      </c>
      <c r="C1672" s="127" t="n">
        <v>7</v>
      </c>
      <c r="D1672" s="125" t="n"/>
    </row>
    <row r="1673">
      <c r="A1673" s="126" t="n">
        <v>45788</v>
      </c>
      <c r="B1673" s="125" t="inlineStr">
        <is>
          <t>Mushroom Risotto</t>
        </is>
      </c>
      <c r="C1673" s="127" t="n">
        <v>7</v>
      </c>
      <c r="D1673" s="125" t="n"/>
    </row>
    <row r="1674">
      <c r="A1674" s="126" t="n">
        <v>45788</v>
      </c>
      <c r="B1674" s="125" t="inlineStr">
        <is>
          <t>Cheeseburger</t>
        </is>
      </c>
      <c r="C1674" s="127" t="n">
        <v>27</v>
      </c>
      <c r="D1674" s="125" t="n"/>
    </row>
    <row r="1675">
      <c r="A1675" s="126" t="n">
        <v>45788</v>
      </c>
      <c r="B1675" s="125" t="inlineStr">
        <is>
          <t>Tiramisu</t>
        </is>
      </c>
      <c r="C1675" s="127" t="n">
        <v>15</v>
      </c>
      <c r="D1675" s="125" t="n"/>
    </row>
    <row r="1676">
      <c r="A1676" s="126" t="n">
        <v>45788</v>
      </c>
      <c r="B1676" s="125" t="inlineStr">
        <is>
          <t>Chocolate Fondant</t>
        </is>
      </c>
      <c r="C1676" s="127" t="n">
        <v>8</v>
      </c>
      <c r="D1676" s="125" t="n"/>
    </row>
    <row r="1677">
      <c r="A1677" s="126" t="n">
        <v>45788</v>
      </c>
      <c r="B1677" s="125" t="inlineStr">
        <is>
          <t>Lemon Sorbet</t>
        </is>
      </c>
      <c r="C1677" s="127" t="n">
        <v>5</v>
      </c>
      <c r="D1677" s="125" t="n"/>
    </row>
    <row r="1678">
      <c r="A1678" s="126" t="n">
        <v>45788</v>
      </c>
      <c r="B1678" s="125" t="inlineStr">
        <is>
          <t>Espresso</t>
        </is>
      </c>
      <c r="C1678" s="127" t="n">
        <v>28</v>
      </c>
      <c r="D1678" s="125" t="n"/>
    </row>
    <row r="1679">
      <c r="A1679" s="126" t="n">
        <v>45788</v>
      </c>
      <c r="B1679" s="125" t="inlineStr">
        <is>
          <t>Cappuccino</t>
        </is>
      </c>
      <c r="C1679" s="127" t="n">
        <v>45</v>
      </c>
      <c r="D1679" s="125" t="n"/>
    </row>
    <row r="1680">
      <c r="A1680" s="126" t="n">
        <v>45788</v>
      </c>
      <c r="B1680" s="125" t="inlineStr">
        <is>
          <t>Homemade Lemonade</t>
        </is>
      </c>
      <c r="C1680" s="127" t="n">
        <v>28</v>
      </c>
      <c r="D1680" s="125" t="n"/>
    </row>
    <row r="1681">
      <c r="A1681" s="126" t="n">
        <v>45790</v>
      </c>
      <c r="B1681" s="125" t="inlineStr">
        <is>
          <t>Bruschetta</t>
        </is>
      </c>
      <c r="C1681" s="127" t="n">
        <v>12</v>
      </c>
      <c r="D1681" s="125" t="n"/>
    </row>
    <row r="1682">
      <c r="A1682" s="126" t="n">
        <v>45790</v>
      </c>
      <c r="B1682" s="125" t="inlineStr">
        <is>
          <t>Caesar Salad</t>
        </is>
      </c>
      <c r="C1682" s="127" t="n">
        <v>6</v>
      </c>
      <c r="D1682" s="125" t="n"/>
    </row>
    <row r="1683">
      <c r="A1683" s="126" t="n">
        <v>45790</v>
      </c>
      <c r="B1683" s="125" t="inlineStr">
        <is>
          <t>Tomato Soup</t>
        </is>
      </c>
      <c r="C1683" s="127" t="n">
        <v>4</v>
      </c>
      <c r="D1683" s="125" t="n"/>
    </row>
    <row r="1684">
      <c r="A1684" s="126" t="n">
        <v>45790</v>
      </c>
      <c r="B1684" s="125" t="inlineStr">
        <is>
          <t>Spaghetti Carbonara</t>
        </is>
      </c>
      <c r="C1684" s="127" t="n">
        <v>18</v>
      </c>
      <c r="D1684" s="125" t="n"/>
    </row>
    <row r="1685">
      <c r="A1685" s="126" t="n">
        <v>45790</v>
      </c>
      <c r="B1685" s="125" t="inlineStr">
        <is>
          <t>Pizza Margherita</t>
        </is>
      </c>
      <c r="C1685" s="127" t="n">
        <v>28</v>
      </c>
      <c r="D1685" s="125" t="n"/>
    </row>
    <row r="1686">
      <c r="A1686" s="126" t="n">
        <v>45790</v>
      </c>
      <c r="B1686" s="125" t="inlineStr">
        <is>
          <t>Wiener Schnitzel</t>
        </is>
      </c>
      <c r="C1686" s="127" t="n">
        <v>10</v>
      </c>
      <c r="D1686" s="125" t="n"/>
    </row>
    <row r="1687">
      <c r="A1687" s="126" t="n">
        <v>45790</v>
      </c>
      <c r="B1687" s="125" t="inlineStr">
        <is>
          <t>Salmon Fillet</t>
        </is>
      </c>
      <c r="C1687" s="127" t="n">
        <v>4</v>
      </c>
      <c r="D1687" s="125" t="n"/>
    </row>
    <row r="1688">
      <c r="A1688" s="126" t="n">
        <v>45790</v>
      </c>
      <c r="B1688" s="125" t="inlineStr">
        <is>
          <t>Mushroom Risotto</t>
        </is>
      </c>
      <c r="C1688" s="127" t="n">
        <v>2</v>
      </c>
      <c r="D1688" s="125" t="n"/>
    </row>
    <row r="1689">
      <c r="A1689" s="126" t="n">
        <v>45790</v>
      </c>
      <c r="B1689" s="125" t="inlineStr">
        <is>
          <t>Cheeseburger</t>
        </is>
      </c>
      <c r="C1689" s="127" t="n">
        <v>16</v>
      </c>
      <c r="D1689" s="125" t="n"/>
    </row>
    <row r="1690">
      <c r="A1690" s="126" t="n">
        <v>45790</v>
      </c>
      <c r="B1690" s="125" t="inlineStr">
        <is>
          <t>Tiramisu</t>
        </is>
      </c>
      <c r="C1690" s="127" t="n">
        <v>13</v>
      </c>
      <c r="D1690" s="125" t="n"/>
    </row>
    <row r="1691">
      <c r="A1691" s="126" t="n">
        <v>45790</v>
      </c>
      <c r="B1691" s="125" t="inlineStr">
        <is>
          <t>Chocolate Fondant</t>
        </is>
      </c>
      <c r="C1691" s="127" t="n">
        <v>3</v>
      </c>
      <c r="D1691" s="125" t="n"/>
    </row>
    <row r="1692">
      <c r="A1692" s="126" t="n">
        <v>45790</v>
      </c>
      <c r="B1692" s="125" t="inlineStr">
        <is>
          <t>Lemon Sorbet</t>
        </is>
      </c>
      <c r="C1692" s="127" t="n">
        <v>2</v>
      </c>
      <c r="D1692" s="125" t="n"/>
    </row>
    <row r="1693">
      <c r="A1693" s="126" t="n">
        <v>45790</v>
      </c>
      <c r="B1693" s="125" t="inlineStr">
        <is>
          <t>Espresso</t>
        </is>
      </c>
      <c r="C1693" s="127" t="n">
        <v>29</v>
      </c>
      <c r="D1693" s="125" t="n"/>
    </row>
    <row r="1694">
      <c r="A1694" s="126" t="n">
        <v>45790</v>
      </c>
      <c r="B1694" s="125" t="inlineStr">
        <is>
          <t>Cappuccino</t>
        </is>
      </c>
      <c r="C1694" s="127" t="n">
        <v>28</v>
      </c>
      <c r="D1694" s="125" t="n"/>
    </row>
    <row r="1695">
      <c r="A1695" s="126" t="n">
        <v>45790</v>
      </c>
      <c r="B1695" s="125" t="inlineStr">
        <is>
          <t>Homemade Lemonade</t>
        </is>
      </c>
      <c r="C1695" s="127" t="n">
        <v>18</v>
      </c>
      <c r="D1695" s="125" t="n"/>
    </row>
    <row r="1696">
      <c r="A1696" s="126" t="n">
        <v>45791</v>
      </c>
      <c r="B1696" s="125" t="inlineStr">
        <is>
          <t>Bruschetta</t>
        </is>
      </c>
      <c r="C1696" s="127" t="n">
        <v>11</v>
      </c>
      <c r="D1696" s="125" t="n"/>
    </row>
    <row r="1697">
      <c r="A1697" s="126" t="n">
        <v>45791</v>
      </c>
      <c r="B1697" s="125" t="inlineStr">
        <is>
          <t>Caesar Salad</t>
        </is>
      </c>
      <c r="C1697" s="127" t="n">
        <v>8</v>
      </c>
      <c r="D1697" s="125" t="n"/>
    </row>
    <row r="1698">
      <c r="A1698" s="126" t="n">
        <v>45791</v>
      </c>
      <c r="B1698" s="125" t="inlineStr">
        <is>
          <t>Tomato Soup</t>
        </is>
      </c>
      <c r="C1698" s="127" t="n">
        <v>5</v>
      </c>
      <c r="D1698" s="125" t="n"/>
    </row>
    <row r="1699">
      <c r="A1699" s="126" t="n">
        <v>45791</v>
      </c>
      <c r="B1699" s="125" t="inlineStr">
        <is>
          <t>Spaghetti Carbonara</t>
        </is>
      </c>
      <c r="C1699" s="127" t="n">
        <v>20</v>
      </c>
      <c r="D1699" s="125" t="n"/>
    </row>
    <row r="1700">
      <c r="A1700" s="126" t="n">
        <v>45791</v>
      </c>
      <c r="B1700" s="125" t="inlineStr">
        <is>
          <t>Pizza Margherita</t>
        </is>
      </c>
      <c r="C1700" s="127" t="n">
        <v>28</v>
      </c>
      <c r="D1700" s="125" t="n"/>
    </row>
    <row r="1701">
      <c r="A1701" s="126" t="n">
        <v>45791</v>
      </c>
      <c r="B1701" s="125" t="inlineStr">
        <is>
          <t>Wiener Schnitzel</t>
        </is>
      </c>
      <c r="C1701" s="127" t="n">
        <v>16</v>
      </c>
      <c r="D1701" s="125" t="n"/>
    </row>
    <row r="1702">
      <c r="A1702" s="126" t="n">
        <v>45791</v>
      </c>
      <c r="B1702" s="125" t="inlineStr">
        <is>
          <t>Salmon Fillet</t>
        </is>
      </c>
      <c r="C1702" s="127" t="n">
        <v>7</v>
      </c>
      <c r="D1702" s="125" t="n"/>
    </row>
    <row r="1703">
      <c r="A1703" s="126" t="n">
        <v>45791</v>
      </c>
      <c r="B1703" s="125" t="inlineStr">
        <is>
          <t>Mushroom Risotto</t>
        </is>
      </c>
      <c r="C1703" s="127" t="n">
        <v>5</v>
      </c>
      <c r="D1703" s="125" t="n"/>
    </row>
    <row r="1704">
      <c r="A1704" s="126" t="n">
        <v>45791</v>
      </c>
      <c r="B1704" s="125" t="inlineStr">
        <is>
          <t>Cheeseburger</t>
        </is>
      </c>
      <c r="C1704" s="127" t="n">
        <v>16</v>
      </c>
      <c r="D1704" s="125" t="n"/>
    </row>
    <row r="1705">
      <c r="A1705" s="126" t="n">
        <v>45791</v>
      </c>
      <c r="B1705" s="125" t="inlineStr">
        <is>
          <t>Tiramisu</t>
        </is>
      </c>
      <c r="C1705" s="127" t="n">
        <v>18</v>
      </c>
      <c r="D1705" s="125" t="n"/>
    </row>
    <row r="1706">
      <c r="A1706" s="126" t="n">
        <v>45791</v>
      </c>
      <c r="B1706" s="125" t="inlineStr">
        <is>
          <t>Chocolate Fondant</t>
        </is>
      </c>
      <c r="C1706" s="127" t="n">
        <v>7</v>
      </c>
      <c r="D1706" s="125" t="n"/>
    </row>
    <row r="1707">
      <c r="A1707" s="126" t="n">
        <v>45791</v>
      </c>
      <c r="B1707" s="125" t="inlineStr">
        <is>
          <t>Lemon Sorbet</t>
        </is>
      </c>
      <c r="C1707" s="127" t="n">
        <v>3</v>
      </c>
      <c r="D1707" s="125" t="n"/>
    </row>
    <row r="1708">
      <c r="A1708" s="126" t="n">
        <v>45791</v>
      </c>
      <c r="B1708" s="125" t="inlineStr">
        <is>
          <t>Espresso</t>
        </is>
      </c>
      <c r="C1708" s="127" t="n">
        <v>27</v>
      </c>
      <c r="D1708" s="125" t="n"/>
    </row>
    <row r="1709">
      <c r="A1709" s="126" t="n">
        <v>45791</v>
      </c>
      <c r="B1709" s="125" t="inlineStr">
        <is>
          <t>Cappuccino</t>
        </is>
      </c>
      <c r="C1709" s="127" t="n">
        <v>17</v>
      </c>
      <c r="D1709" s="125" t="n"/>
    </row>
    <row r="1710">
      <c r="A1710" s="126" t="n">
        <v>45791</v>
      </c>
      <c r="B1710" s="125" t="inlineStr">
        <is>
          <t>Homemade Lemonade</t>
        </is>
      </c>
      <c r="C1710" s="127" t="n">
        <v>15</v>
      </c>
      <c r="D1710" s="125" t="n"/>
    </row>
    <row r="1711">
      <c r="A1711" s="126" t="n">
        <v>45792</v>
      </c>
      <c r="B1711" s="125" t="inlineStr">
        <is>
          <t>Bruschetta</t>
        </is>
      </c>
      <c r="C1711" s="127" t="n">
        <v>16</v>
      </c>
      <c r="D1711" s="125" t="n"/>
    </row>
    <row r="1712">
      <c r="A1712" s="126" t="n">
        <v>45792</v>
      </c>
      <c r="B1712" s="125" t="inlineStr">
        <is>
          <t>Caesar Salad</t>
        </is>
      </c>
      <c r="C1712" s="127" t="n">
        <v>10</v>
      </c>
      <c r="D1712" s="125" t="n"/>
    </row>
    <row r="1713">
      <c r="A1713" s="126" t="n">
        <v>45792</v>
      </c>
      <c r="B1713" s="125" t="inlineStr">
        <is>
          <t>Tomato Soup</t>
        </is>
      </c>
      <c r="C1713" s="127" t="n">
        <v>5</v>
      </c>
      <c r="D1713" s="125" t="n"/>
    </row>
    <row r="1714">
      <c r="A1714" s="126" t="n">
        <v>45792</v>
      </c>
      <c r="B1714" s="125" t="inlineStr">
        <is>
          <t>Spaghetti Carbonara</t>
        </is>
      </c>
      <c r="C1714" s="127" t="n">
        <v>26</v>
      </c>
      <c r="D1714" s="125" t="n"/>
    </row>
    <row r="1715">
      <c r="A1715" s="126" t="n">
        <v>45792</v>
      </c>
      <c r="B1715" s="125" t="inlineStr">
        <is>
          <t>Pizza Margherita</t>
        </is>
      </c>
      <c r="C1715" s="127" t="n">
        <v>33</v>
      </c>
      <c r="D1715" s="125" t="n"/>
    </row>
    <row r="1716">
      <c r="A1716" s="126" t="n">
        <v>45792</v>
      </c>
      <c r="B1716" s="125" t="inlineStr">
        <is>
          <t>Wiener Schnitzel</t>
        </is>
      </c>
      <c r="C1716" s="127" t="n">
        <v>20</v>
      </c>
      <c r="D1716" s="125" t="n"/>
    </row>
    <row r="1717">
      <c r="A1717" s="126" t="n">
        <v>45792</v>
      </c>
      <c r="B1717" s="125" t="inlineStr">
        <is>
          <t>Salmon Fillet</t>
        </is>
      </c>
      <c r="C1717" s="127" t="n">
        <v>7</v>
      </c>
      <c r="D1717" s="125" t="n"/>
    </row>
    <row r="1718">
      <c r="A1718" s="126" t="n">
        <v>45792</v>
      </c>
      <c r="B1718" s="125" t="inlineStr">
        <is>
          <t>Mushroom Risotto</t>
        </is>
      </c>
      <c r="C1718" s="127" t="n">
        <v>7</v>
      </c>
      <c r="D1718" s="125" t="n"/>
    </row>
    <row r="1719">
      <c r="A1719" s="126" t="n">
        <v>45792</v>
      </c>
      <c r="B1719" s="125" t="inlineStr">
        <is>
          <t>Cheeseburger</t>
        </is>
      </c>
      <c r="C1719" s="127" t="n">
        <v>19</v>
      </c>
      <c r="D1719" s="125" t="n"/>
    </row>
    <row r="1720">
      <c r="A1720" s="126" t="n">
        <v>45792</v>
      </c>
      <c r="B1720" s="125" t="inlineStr">
        <is>
          <t>Tiramisu</t>
        </is>
      </c>
      <c r="C1720" s="127" t="n">
        <v>18</v>
      </c>
      <c r="D1720" s="125" t="n"/>
    </row>
    <row r="1721">
      <c r="A1721" s="126" t="n">
        <v>45792</v>
      </c>
      <c r="B1721" s="125" t="inlineStr">
        <is>
          <t>Chocolate Fondant</t>
        </is>
      </c>
      <c r="C1721" s="127" t="n">
        <v>5</v>
      </c>
      <c r="D1721" s="125" t="n"/>
    </row>
    <row r="1722">
      <c r="A1722" s="126" t="n">
        <v>45792</v>
      </c>
      <c r="B1722" s="125" t="inlineStr">
        <is>
          <t>Lemon Sorbet</t>
        </is>
      </c>
      <c r="C1722" s="127" t="n">
        <v>4</v>
      </c>
      <c r="D1722" s="125" t="n"/>
    </row>
    <row r="1723">
      <c r="A1723" s="126" t="n">
        <v>45792</v>
      </c>
      <c r="B1723" s="125" t="inlineStr">
        <is>
          <t>Espresso</t>
        </is>
      </c>
      <c r="C1723" s="127" t="n">
        <v>37</v>
      </c>
      <c r="D1723" s="125" t="n"/>
    </row>
    <row r="1724">
      <c r="A1724" s="126" t="n">
        <v>45792</v>
      </c>
      <c r="B1724" s="125" t="inlineStr">
        <is>
          <t>Cappuccino</t>
        </is>
      </c>
      <c r="C1724" s="127" t="n">
        <v>29</v>
      </c>
      <c r="D1724" s="125" t="n"/>
    </row>
    <row r="1725">
      <c r="A1725" s="126" t="n">
        <v>45792</v>
      </c>
      <c r="B1725" s="125" t="inlineStr">
        <is>
          <t>Homemade Lemonade</t>
        </is>
      </c>
      <c r="C1725" s="127" t="n">
        <v>25</v>
      </c>
      <c r="D1725" s="125" t="n"/>
    </row>
    <row r="1726">
      <c r="A1726" s="126" t="n">
        <v>45793</v>
      </c>
      <c r="B1726" s="125" t="inlineStr">
        <is>
          <t>Bruschetta</t>
        </is>
      </c>
      <c r="C1726" s="127" t="n">
        <v>18</v>
      </c>
      <c r="D1726" s="125" t="n"/>
    </row>
    <row r="1727">
      <c r="A1727" s="126" t="n">
        <v>45793</v>
      </c>
      <c r="B1727" s="125" t="inlineStr">
        <is>
          <t>Caesar Salad</t>
        </is>
      </c>
      <c r="C1727" s="127" t="n">
        <v>18</v>
      </c>
      <c r="D1727" s="125" t="n"/>
    </row>
    <row r="1728">
      <c r="A1728" s="126" t="n">
        <v>45793</v>
      </c>
      <c r="B1728" s="125" t="inlineStr">
        <is>
          <t>Tomato Soup</t>
        </is>
      </c>
      <c r="C1728" s="127" t="n">
        <v>10</v>
      </c>
      <c r="D1728" s="125" t="n"/>
    </row>
    <row r="1729">
      <c r="A1729" s="126" t="n">
        <v>45793</v>
      </c>
      <c r="B1729" s="125" t="inlineStr">
        <is>
          <t>Spaghetti Carbonara</t>
        </is>
      </c>
      <c r="C1729" s="127" t="n">
        <v>34</v>
      </c>
      <c r="D1729" s="125" t="n"/>
    </row>
    <row r="1730">
      <c r="A1730" s="126" t="n">
        <v>45793</v>
      </c>
      <c r="B1730" s="125" t="inlineStr">
        <is>
          <t>Pizza Margherita</t>
        </is>
      </c>
      <c r="C1730" s="127" t="n">
        <v>37</v>
      </c>
      <c r="D1730" s="125" t="n"/>
    </row>
    <row r="1731">
      <c r="A1731" s="126" t="n">
        <v>45793</v>
      </c>
      <c r="B1731" s="125" t="inlineStr">
        <is>
          <t>Wiener Schnitzel</t>
        </is>
      </c>
      <c r="C1731" s="127" t="n">
        <v>20</v>
      </c>
      <c r="D1731" s="125" t="n"/>
    </row>
    <row r="1732">
      <c r="A1732" s="126" t="n">
        <v>45793</v>
      </c>
      <c r="B1732" s="125" t="inlineStr">
        <is>
          <t>Salmon Fillet</t>
        </is>
      </c>
      <c r="C1732" s="127" t="n">
        <v>7</v>
      </c>
      <c r="D1732" s="125" t="n"/>
    </row>
    <row r="1733">
      <c r="A1733" s="126" t="n">
        <v>45793</v>
      </c>
      <c r="B1733" s="125" t="inlineStr">
        <is>
          <t>Mushroom Risotto</t>
        </is>
      </c>
      <c r="C1733" s="127" t="n">
        <v>7</v>
      </c>
      <c r="D1733" s="125" t="n"/>
    </row>
    <row r="1734">
      <c r="A1734" s="126" t="n">
        <v>45793</v>
      </c>
      <c r="B1734" s="125" t="inlineStr">
        <is>
          <t>Cheeseburger</t>
        </is>
      </c>
      <c r="C1734" s="127" t="n">
        <v>29</v>
      </c>
      <c r="D1734" s="125" t="n"/>
    </row>
    <row r="1735">
      <c r="A1735" s="126" t="n">
        <v>45793</v>
      </c>
      <c r="B1735" s="125" t="inlineStr">
        <is>
          <t>Tiramisu</t>
        </is>
      </c>
      <c r="C1735" s="127" t="n">
        <v>32</v>
      </c>
      <c r="D1735" s="125" t="n"/>
    </row>
    <row r="1736">
      <c r="A1736" s="126" t="n">
        <v>45793</v>
      </c>
      <c r="B1736" s="125" t="inlineStr">
        <is>
          <t>Chocolate Fondant</t>
        </is>
      </c>
      <c r="C1736" s="127" t="n">
        <v>9</v>
      </c>
      <c r="D1736" s="125" t="n"/>
    </row>
    <row r="1737">
      <c r="A1737" s="126" t="n">
        <v>45793</v>
      </c>
      <c r="B1737" s="125" t="inlineStr">
        <is>
          <t>Lemon Sorbet</t>
        </is>
      </c>
      <c r="C1737" s="127" t="n">
        <v>5</v>
      </c>
      <c r="D1737" s="125" t="n"/>
    </row>
    <row r="1738">
      <c r="A1738" s="126" t="n">
        <v>45793</v>
      </c>
      <c r="B1738" s="125" t="inlineStr">
        <is>
          <t>Espresso</t>
        </is>
      </c>
      <c r="C1738" s="127" t="n">
        <v>40</v>
      </c>
      <c r="D1738" s="125" t="n"/>
    </row>
    <row r="1739">
      <c r="A1739" s="126" t="n">
        <v>45793</v>
      </c>
      <c r="B1739" s="125" t="inlineStr">
        <is>
          <t>Cappuccino</t>
        </is>
      </c>
      <c r="C1739" s="127" t="n">
        <v>32</v>
      </c>
      <c r="D1739" s="125" t="n"/>
    </row>
    <row r="1740">
      <c r="A1740" s="126" t="n">
        <v>45793</v>
      </c>
      <c r="B1740" s="125" t="inlineStr">
        <is>
          <t>Homemade Lemonade</t>
        </is>
      </c>
      <c r="C1740" s="127" t="n">
        <v>26</v>
      </c>
      <c r="D1740" s="125" t="n"/>
    </row>
    <row r="1741">
      <c r="A1741" s="126" t="n">
        <v>45794</v>
      </c>
      <c r="B1741" s="125" t="inlineStr">
        <is>
          <t>Bruschetta</t>
        </is>
      </c>
      <c r="C1741" s="127" t="n">
        <v>21</v>
      </c>
      <c r="D1741" s="125" t="n"/>
    </row>
    <row r="1742">
      <c r="A1742" s="126" t="n">
        <v>45794</v>
      </c>
      <c r="B1742" s="125" t="inlineStr">
        <is>
          <t>Caesar Salad</t>
        </is>
      </c>
      <c r="C1742" s="127" t="n">
        <v>14</v>
      </c>
      <c r="D1742" s="125" t="n"/>
    </row>
    <row r="1743">
      <c r="A1743" s="126" t="n">
        <v>45794</v>
      </c>
      <c r="B1743" s="125" t="inlineStr">
        <is>
          <t>Tomato Soup</t>
        </is>
      </c>
      <c r="C1743" s="127" t="n">
        <v>12</v>
      </c>
      <c r="D1743" s="125" t="n"/>
    </row>
    <row r="1744">
      <c r="A1744" s="126" t="n">
        <v>45794</v>
      </c>
      <c r="B1744" s="125" t="inlineStr">
        <is>
          <t>Spaghetti Carbonara</t>
        </is>
      </c>
      <c r="C1744" s="127" t="n">
        <v>34</v>
      </c>
      <c r="D1744" s="125" t="n"/>
    </row>
    <row r="1745">
      <c r="A1745" s="126" t="n">
        <v>45794</v>
      </c>
      <c r="B1745" s="125" t="inlineStr">
        <is>
          <t>Pizza Margherita</t>
        </is>
      </c>
      <c r="C1745" s="127" t="n">
        <v>56</v>
      </c>
      <c r="D1745" s="125" t="n"/>
    </row>
    <row r="1746">
      <c r="A1746" s="126" t="n">
        <v>45794</v>
      </c>
      <c r="B1746" s="125" t="inlineStr">
        <is>
          <t>Wiener Schnitzel</t>
        </is>
      </c>
      <c r="C1746" s="127" t="n">
        <v>15</v>
      </c>
      <c r="D1746" s="125" t="n"/>
    </row>
    <row r="1747">
      <c r="A1747" s="126" t="n">
        <v>45794</v>
      </c>
      <c r="B1747" s="125" t="inlineStr">
        <is>
          <t>Salmon Fillet</t>
        </is>
      </c>
      <c r="C1747" s="127" t="n">
        <v>9</v>
      </c>
      <c r="D1747" s="125" t="n"/>
    </row>
    <row r="1748">
      <c r="A1748" s="126" t="n">
        <v>45794</v>
      </c>
      <c r="B1748" s="125" t="inlineStr">
        <is>
          <t>Mushroom Risotto</t>
        </is>
      </c>
      <c r="C1748" s="127" t="n">
        <v>8</v>
      </c>
      <c r="D1748" s="125" t="n"/>
    </row>
    <row r="1749">
      <c r="A1749" s="126" t="n">
        <v>45794</v>
      </c>
      <c r="B1749" s="125" t="inlineStr">
        <is>
          <t>Cheeseburger</t>
        </is>
      </c>
      <c r="C1749" s="127" t="n">
        <v>34</v>
      </c>
      <c r="D1749" s="125" t="n"/>
    </row>
    <row r="1750">
      <c r="A1750" s="126" t="n">
        <v>45794</v>
      </c>
      <c r="B1750" s="125" t="inlineStr">
        <is>
          <t>Tiramisu</t>
        </is>
      </c>
      <c r="C1750" s="127" t="n">
        <v>26</v>
      </c>
      <c r="D1750" s="125" t="n"/>
    </row>
    <row r="1751">
      <c r="A1751" s="126" t="n">
        <v>45794</v>
      </c>
      <c r="B1751" s="125" t="inlineStr">
        <is>
          <t>Chocolate Fondant</t>
        </is>
      </c>
      <c r="C1751" s="127" t="n">
        <v>10</v>
      </c>
      <c r="D1751" s="125" t="n"/>
    </row>
    <row r="1752">
      <c r="A1752" s="126" t="n">
        <v>45794</v>
      </c>
      <c r="B1752" s="125" t="inlineStr">
        <is>
          <t>Lemon Sorbet</t>
        </is>
      </c>
      <c r="C1752" s="127" t="n">
        <v>5</v>
      </c>
      <c r="D1752" s="125" t="n"/>
    </row>
    <row r="1753">
      <c r="A1753" s="126" t="n">
        <v>45794</v>
      </c>
      <c r="B1753" s="125" t="inlineStr">
        <is>
          <t>Espresso</t>
        </is>
      </c>
      <c r="C1753" s="127" t="n">
        <v>35</v>
      </c>
      <c r="D1753" s="125" t="n"/>
    </row>
    <row r="1754">
      <c r="A1754" s="126" t="n">
        <v>45794</v>
      </c>
      <c r="B1754" s="125" t="inlineStr">
        <is>
          <t>Cappuccino</t>
        </is>
      </c>
      <c r="C1754" s="127" t="n">
        <v>37</v>
      </c>
      <c r="D1754" s="125" t="n"/>
    </row>
    <row r="1755">
      <c r="A1755" s="126" t="n">
        <v>45794</v>
      </c>
      <c r="B1755" s="125" t="inlineStr">
        <is>
          <t>Homemade Lemonade</t>
        </is>
      </c>
      <c r="C1755" s="127" t="n">
        <v>18</v>
      </c>
      <c r="D1755" s="125" t="n"/>
    </row>
    <row r="1756">
      <c r="A1756" s="126" t="n">
        <v>45795</v>
      </c>
      <c r="B1756" s="125" t="inlineStr">
        <is>
          <t>Bruschetta</t>
        </is>
      </c>
      <c r="C1756" s="127" t="n">
        <v>18</v>
      </c>
      <c r="D1756" s="125" t="n"/>
    </row>
    <row r="1757">
      <c r="A1757" s="126" t="n">
        <v>45795</v>
      </c>
      <c r="B1757" s="125" t="inlineStr">
        <is>
          <t>Caesar Salad</t>
        </is>
      </c>
      <c r="C1757" s="127" t="n">
        <v>15</v>
      </c>
      <c r="D1757" s="125" t="n"/>
    </row>
    <row r="1758">
      <c r="A1758" s="126" t="n">
        <v>45795</v>
      </c>
      <c r="B1758" s="125" t="inlineStr">
        <is>
          <t>Tomato Soup</t>
        </is>
      </c>
      <c r="C1758" s="127" t="n">
        <v>7</v>
      </c>
      <c r="D1758" s="125" t="n"/>
    </row>
    <row r="1759">
      <c r="A1759" s="126" t="n">
        <v>45795</v>
      </c>
      <c r="B1759" s="125" t="inlineStr">
        <is>
          <t>Spaghetti Carbonara</t>
        </is>
      </c>
      <c r="C1759" s="127" t="n">
        <v>26</v>
      </c>
      <c r="D1759" s="125" t="n"/>
    </row>
    <row r="1760">
      <c r="A1760" s="126" t="n">
        <v>45795</v>
      </c>
      <c r="B1760" s="125" t="inlineStr">
        <is>
          <t>Pizza Margherita</t>
        </is>
      </c>
      <c r="C1760" s="127" t="n">
        <v>34</v>
      </c>
      <c r="D1760" s="125" t="n"/>
    </row>
    <row r="1761">
      <c r="A1761" s="126" t="n">
        <v>45795</v>
      </c>
      <c r="B1761" s="125" t="inlineStr">
        <is>
          <t>Wiener Schnitzel</t>
        </is>
      </c>
      <c r="C1761" s="127" t="n">
        <v>29</v>
      </c>
      <c r="D1761" s="125" t="n"/>
    </row>
    <row r="1762">
      <c r="A1762" s="126" t="n">
        <v>45795</v>
      </c>
      <c r="B1762" s="125" t="inlineStr">
        <is>
          <t>Salmon Fillet</t>
        </is>
      </c>
      <c r="C1762" s="127" t="n">
        <v>10</v>
      </c>
      <c r="D1762" s="125" t="n"/>
    </row>
    <row r="1763">
      <c r="A1763" s="126" t="n">
        <v>45795</v>
      </c>
      <c r="B1763" s="125" t="inlineStr">
        <is>
          <t>Mushroom Risotto</t>
        </is>
      </c>
      <c r="C1763" s="127" t="n">
        <v>6</v>
      </c>
      <c r="D1763" s="125" t="n"/>
    </row>
    <row r="1764">
      <c r="A1764" s="126" t="n">
        <v>45795</v>
      </c>
      <c r="B1764" s="125" t="inlineStr">
        <is>
          <t>Cheeseburger</t>
        </is>
      </c>
      <c r="C1764" s="127" t="n">
        <v>33</v>
      </c>
      <c r="D1764" s="125" t="n"/>
    </row>
    <row r="1765">
      <c r="A1765" s="126" t="n">
        <v>45795</v>
      </c>
      <c r="B1765" s="125" t="inlineStr">
        <is>
          <t>Tiramisu</t>
        </is>
      </c>
      <c r="C1765" s="127" t="n">
        <v>14</v>
      </c>
      <c r="D1765" s="125" t="n"/>
    </row>
    <row r="1766">
      <c r="A1766" s="126" t="n">
        <v>45795</v>
      </c>
      <c r="B1766" s="125" t="inlineStr">
        <is>
          <t>Chocolate Fondant</t>
        </is>
      </c>
      <c r="C1766" s="127" t="n">
        <v>5</v>
      </c>
      <c r="D1766" s="125" t="n"/>
    </row>
    <row r="1767">
      <c r="A1767" s="126" t="n">
        <v>45795</v>
      </c>
      <c r="B1767" s="125" t="inlineStr">
        <is>
          <t>Lemon Sorbet</t>
        </is>
      </c>
      <c r="C1767" s="127" t="n">
        <v>3</v>
      </c>
      <c r="D1767" s="125" t="n"/>
    </row>
    <row r="1768">
      <c r="A1768" s="126" t="n">
        <v>45795</v>
      </c>
      <c r="B1768" s="125" t="inlineStr">
        <is>
          <t>Espresso</t>
        </is>
      </c>
      <c r="C1768" s="127" t="n">
        <v>36</v>
      </c>
      <c r="D1768" s="125" t="n"/>
    </row>
    <row r="1769">
      <c r="A1769" s="126" t="n">
        <v>45795</v>
      </c>
      <c r="B1769" s="125" t="inlineStr">
        <is>
          <t>Cappuccino</t>
        </is>
      </c>
      <c r="C1769" s="127" t="n">
        <v>31</v>
      </c>
      <c r="D1769" s="125" t="n"/>
    </row>
    <row r="1770">
      <c r="A1770" s="126" t="n">
        <v>45795</v>
      </c>
      <c r="B1770" s="125" t="inlineStr">
        <is>
          <t>Homemade Lemonade</t>
        </is>
      </c>
      <c r="C1770" s="127" t="n">
        <v>26</v>
      </c>
      <c r="D1770" s="125" t="n"/>
    </row>
    <row r="1771">
      <c r="A1771" s="126" t="n">
        <v>45797</v>
      </c>
      <c r="B1771" s="125" t="inlineStr">
        <is>
          <t>Bruschetta</t>
        </is>
      </c>
      <c r="C1771" s="127" t="n">
        <v>16</v>
      </c>
      <c r="D1771" s="125" t="n"/>
    </row>
    <row r="1772">
      <c r="A1772" s="126" t="n">
        <v>45797</v>
      </c>
      <c r="B1772" s="125" t="inlineStr">
        <is>
          <t>Caesar Salad</t>
        </is>
      </c>
      <c r="C1772" s="127" t="n">
        <v>8</v>
      </c>
      <c r="D1772" s="125" t="n"/>
    </row>
    <row r="1773">
      <c r="A1773" s="126" t="n">
        <v>45797</v>
      </c>
      <c r="B1773" s="125" t="inlineStr">
        <is>
          <t>Tomato Soup</t>
        </is>
      </c>
      <c r="C1773" s="127" t="n">
        <v>5</v>
      </c>
      <c r="D1773" s="125" t="n"/>
    </row>
    <row r="1774">
      <c r="A1774" s="126" t="n">
        <v>45797</v>
      </c>
      <c r="B1774" s="125" t="inlineStr">
        <is>
          <t>Spaghetti Carbonara</t>
        </is>
      </c>
      <c r="C1774" s="127" t="n">
        <v>20</v>
      </c>
      <c r="D1774" s="125" t="n"/>
    </row>
    <row r="1775">
      <c r="A1775" s="126" t="n">
        <v>45797</v>
      </c>
      <c r="B1775" s="125" t="inlineStr">
        <is>
          <t>Pizza Margherita</t>
        </is>
      </c>
      <c r="C1775" s="127" t="n">
        <v>24</v>
      </c>
      <c r="D1775" s="125" t="n"/>
    </row>
    <row r="1776">
      <c r="A1776" s="126" t="n">
        <v>45797</v>
      </c>
      <c r="B1776" s="125" t="inlineStr">
        <is>
          <t>Wiener Schnitzel</t>
        </is>
      </c>
      <c r="C1776" s="127" t="n">
        <v>16</v>
      </c>
      <c r="D1776" s="125" t="n"/>
    </row>
    <row r="1777">
      <c r="A1777" s="126" t="n">
        <v>45797</v>
      </c>
      <c r="B1777" s="125" t="inlineStr">
        <is>
          <t>Salmon Fillet</t>
        </is>
      </c>
      <c r="C1777" s="127" t="n">
        <v>7</v>
      </c>
      <c r="D1777" s="125" t="n"/>
    </row>
    <row r="1778">
      <c r="A1778" s="126" t="n">
        <v>45797</v>
      </c>
      <c r="B1778" s="125" t="inlineStr">
        <is>
          <t>Mushroom Risotto</t>
        </is>
      </c>
      <c r="C1778" s="127" t="n">
        <v>3</v>
      </c>
      <c r="D1778" s="125" t="n"/>
    </row>
    <row r="1779">
      <c r="A1779" s="126" t="n">
        <v>45797</v>
      </c>
      <c r="B1779" s="125" t="inlineStr">
        <is>
          <t>Cheeseburger</t>
        </is>
      </c>
      <c r="C1779" s="127" t="n">
        <v>17</v>
      </c>
      <c r="D1779" s="125" t="n"/>
    </row>
    <row r="1780">
      <c r="A1780" s="126" t="n">
        <v>45797</v>
      </c>
      <c r="B1780" s="125" t="inlineStr">
        <is>
          <t>Tiramisu</t>
        </is>
      </c>
      <c r="C1780" s="127" t="n">
        <v>11</v>
      </c>
      <c r="D1780" s="125" t="n"/>
    </row>
    <row r="1781">
      <c r="A1781" s="126" t="n">
        <v>45797</v>
      </c>
      <c r="B1781" s="125" t="inlineStr">
        <is>
          <t>Chocolate Fondant</t>
        </is>
      </c>
      <c r="C1781" s="127" t="n">
        <v>5</v>
      </c>
      <c r="D1781" s="125" t="n"/>
    </row>
    <row r="1782">
      <c r="A1782" s="126" t="n">
        <v>45797</v>
      </c>
      <c r="B1782" s="125" t="inlineStr">
        <is>
          <t>Lemon Sorbet</t>
        </is>
      </c>
      <c r="C1782" s="127" t="n">
        <v>1</v>
      </c>
      <c r="D1782" s="125" t="n"/>
    </row>
    <row r="1783">
      <c r="A1783" s="126" t="n">
        <v>45797</v>
      </c>
      <c r="B1783" s="125" t="inlineStr">
        <is>
          <t>Espresso</t>
        </is>
      </c>
      <c r="C1783" s="127" t="n">
        <v>18</v>
      </c>
      <c r="D1783" s="125" t="n"/>
    </row>
    <row r="1784">
      <c r="A1784" s="126" t="n">
        <v>45797</v>
      </c>
      <c r="B1784" s="125" t="inlineStr">
        <is>
          <t>Cappuccino</t>
        </is>
      </c>
      <c r="C1784" s="127" t="n">
        <v>12</v>
      </c>
      <c r="D1784" s="125" t="n"/>
    </row>
    <row r="1785">
      <c r="A1785" s="126" t="n">
        <v>45797</v>
      </c>
      <c r="B1785" s="125" t="inlineStr">
        <is>
          <t>Homemade Lemonade</t>
        </is>
      </c>
      <c r="C1785" s="127" t="n">
        <v>17</v>
      </c>
      <c r="D1785" s="125" t="n"/>
    </row>
    <row r="1786">
      <c r="A1786" s="126" t="n">
        <v>45798</v>
      </c>
      <c r="B1786" s="125" t="inlineStr">
        <is>
          <t>Bruschetta</t>
        </is>
      </c>
      <c r="C1786" s="127" t="n">
        <v>12</v>
      </c>
      <c r="D1786" s="125" t="n"/>
    </row>
    <row r="1787">
      <c r="A1787" s="126" t="n">
        <v>45798</v>
      </c>
      <c r="B1787" s="125" t="inlineStr">
        <is>
          <t>Caesar Salad</t>
        </is>
      </c>
      <c r="C1787" s="127" t="n">
        <v>10</v>
      </c>
      <c r="D1787" s="125" t="n"/>
    </row>
    <row r="1788">
      <c r="A1788" s="126" t="n">
        <v>45798</v>
      </c>
      <c r="B1788" s="125" t="inlineStr">
        <is>
          <t>Tomato Soup</t>
        </is>
      </c>
      <c r="C1788" s="127" t="n">
        <v>3</v>
      </c>
      <c r="D1788" s="125" t="n"/>
    </row>
    <row r="1789">
      <c r="A1789" s="126" t="n">
        <v>45798</v>
      </c>
      <c r="B1789" s="125" t="inlineStr">
        <is>
          <t>Spaghetti Carbonara</t>
        </is>
      </c>
      <c r="C1789" s="127" t="n">
        <v>21</v>
      </c>
      <c r="D1789" s="125" t="n"/>
    </row>
    <row r="1790">
      <c r="A1790" s="126" t="n">
        <v>45798</v>
      </c>
      <c r="B1790" s="125" t="inlineStr">
        <is>
          <t>Pizza Margherita</t>
        </is>
      </c>
      <c r="C1790" s="127" t="n">
        <v>24</v>
      </c>
      <c r="D1790" s="125" t="n"/>
    </row>
    <row r="1791">
      <c r="A1791" s="126" t="n">
        <v>45798</v>
      </c>
      <c r="B1791" s="125" t="inlineStr">
        <is>
          <t>Wiener Schnitzel</t>
        </is>
      </c>
      <c r="C1791" s="127" t="n">
        <v>12</v>
      </c>
      <c r="D1791" s="125" t="n"/>
    </row>
    <row r="1792">
      <c r="A1792" s="126" t="n">
        <v>45798</v>
      </c>
      <c r="B1792" s="125" t="inlineStr">
        <is>
          <t>Salmon Fillet</t>
        </is>
      </c>
      <c r="C1792" s="127" t="n">
        <v>5</v>
      </c>
      <c r="D1792" s="125" t="n"/>
    </row>
    <row r="1793">
      <c r="A1793" s="126" t="n">
        <v>45798</v>
      </c>
      <c r="B1793" s="125" t="inlineStr">
        <is>
          <t>Mushroom Risotto</t>
        </is>
      </c>
      <c r="C1793" s="127" t="n">
        <v>5</v>
      </c>
      <c r="D1793" s="125" t="n"/>
    </row>
    <row r="1794">
      <c r="A1794" s="126" t="n">
        <v>45798</v>
      </c>
      <c r="B1794" s="125" t="inlineStr">
        <is>
          <t>Cheeseburger</t>
        </is>
      </c>
      <c r="C1794" s="127" t="n">
        <v>21</v>
      </c>
      <c r="D1794" s="125" t="n"/>
    </row>
    <row r="1795">
      <c r="A1795" s="126" t="n">
        <v>45798</v>
      </c>
      <c r="B1795" s="125" t="inlineStr">
        <is>
          <t>Tiramisu</t>
        </is>
      </c>
      <c r="C1795" s="127" t="n">
        <v>14</v>
      </c>
      <c r="D1795" s="125" t="n"/>
    </row>
    <row r="1796">
      <c r="A1796" s="126" t="n">
        <v>45798</v>
      </c>
      <c r="B1796" s="125" t="inlineStr">
        <is>
          <t>Chocolate Fondant</t>
        </is>
      </c>
      <c r="C1796" s="127" t="n">
        <v>6</v>
      </c>
      <c r="D1796" s="125" t="n"/>
    </row>
    <row r="1797">
      <c r="A1797" s="126" t="n">
        <v>45798</v>
      </c>
      <c r="B1797" s="125" t="inlineStr">
        <is>
          <t>Lemon Sorbet</t>
        </is>
      </c>
      <c r="C1797" s="127" t="n">
        <v>2</v>
      </c>
      <c r="D1797" s="125" t="n"/>
    </row>
    <row r="1798">
      <c r="A1798" s="126" t="n">
        <v>45798</v>
      </c>
      <c r="B1798" s="125" t="inlineStr">
        <is>
          <t>Espresso</t>
        </is>
      </c>
      <c r="C1798" s="127" t="n">
        <v>32</v>
      </c>
      <c r="D1798" s="125" t="n"/>
    </row>
    <row r="1799">
      <c r="A1799" s="126" t="n">
        <v>45798</v>
      </c>
      <c r="B1799" s="125" t="inlineStr">
        <is>
          <t>Cappuccino</t>
        </is>
      </c>
      <c r="C1799" s="127" t="n">
        <v>25</v>
      </c>
      <c r="D1799" s="125" t="n"/>
    </row>
    <row r="1800">
      <c r="A1800" s="126" t="n">
        <v>45798</v>
      </c>
      <c r="B1800" s="125" t="inlineStr">
        <is>
          <t>Homemade Lemonade</t>
        </is>
      </c>
      <c r="C1800" s="127" t="n">
        <v>20</v>
      </c>
      <c r="D1800" s="125" t="n"/>
    </row>
    <row r="1801">
      <c r="A1801" s="126" t="n">
        <v>45799</v>
      </c>
      <c r="B1801" s="125" t="inlineStr">
        <is>
          <t>Bruschetta</t>
        </is>
      </c>
      <c r="C1801" s="127" t="n">
        <v>13</v>
      </c>
      <c r="D1801" s="125" t="n"/>
    </row>
    <row r="1802">
      <c r="A1802" s="126" t="n">
        <v>45799</v>
      </c>
      <c r="B1802" s="125" t="inlineStr">
        <is>
          <t>Caesar Salad</t>
        </is>
      </c>
      <c r="C1802" s="127" t="n">
        <v>11</v>
      </c>
      <c r="D1802" s="125" t="n"/>
    </row>
    <row r="1803">
      <c r="A1803" s="126" t="n">
        <v>45799</v>
      </c>
      <c r="B1803" s="125" t="inlineStr">
        <is>
          <t>Tomato Soup</t>
        </is>
      </c>
      <c r="C1803" s="127" t="n">
        <v>6</v>
      </c>
      <c r="D1803" s="125" t="n"/>
    </row>
    <row r="1804">
      <c r="A1804" s="126" t="n">
        <v>45799</v>
      </c>
      <c r="B1804" s="125" t="inlineStr">
        <is>
          <t>Spaghetti Carbonara</t>
        </is>
      </c>
      <c r="C1804" s="127" t="n">
        <v>22</v>
      </c>
      <c r="D1804" s="125" t="n"/>
    </row>
    <row r="1805">
      <c r="A1805" s="126" t="n">
        <v>45799</v>
      </c>
      <c r="B1805" s="125" t="inlineStr">
        <is>
          <t>Pizza Margherita</t>
        </is>
      </c>
      <c r="C1805" s="127" t="n">
        <v>44</v>
      </c>
      <c r="D1805" s="125" t="n"/>
    </row>
    <row r="1806">
      <c r="A1806" s="126" t="n">
        <v>45799</v>
      </c>
      <c r="B1806" s="125" t="inlineStr">
        <is>
          <t>Wiener Schnitzel</t>
        </is>
      </c>
      <c r="C1806" s="127" t="n">
        <v>19</v>
      </c>
      <c r="D1806" s="125" t="n"/>
    </row>
    <row r="1807">
      <c r="A1807" s="126" t="n">
        <v>45799</v>
      </c>
      <c r="B1807" s="125" t="inlineStr">
        <is>
          <t>Salmon Fillet</t>
        </is>
      </c>
      <c r="C1807" s="127" t="n">
        <v>7</v>
      </c>
      <c r="D1807" s="125" t="n"/>
    </row>
    <row r="1808">
      <c r="A1808" s="126" t="n">
        <v>45799</v>
      </c>
      <c r="B1808" s="125" t="inlineStr">
        <is>
          <t>Mushroom Risotto</t>
        </is>
      </c>
      <c r="C1808" s="127" t="n">
        <v>8</v>
      </c>
      <c r="D1808" s="125" t="n"/>
    </row>
    <row r="1809">
      <c r="A1809" s="126" t="n">
        <v>45799</v>
      </c>
      <c r="B1809" s="125" t="inlineStr">
        <is>
          <t>Cheeseburger</t>
        </is>
      </c>
      <c r="C1809" s="127" t="n">
        <v>28</v>
      </c>
      <c r="D1809" s="125" t="n"/>
    </row>
    <row r="1810">
      <c r="A1810" s="126" t="n">
        <v>45799</v>
      </c>
      <c r="B1810" s="125" t="inlineStr">
        <is>
          <t>Tiramisu</t>
        </is>
      </c>
      <c r="C1810" s="127" t="n">
        <v>11</v>
      </c>
      <c r="D1810" s="125" t="n"/>
    </row>
    <row r="1811">
      <c r="A1811" s="126" t="n">
        <v>45799</v>
      </c>
      <c r="B1811" s="125" t="inlineStr">
        <is>
          <t>Chocolate Fondant</t>
        </is>
      </c>
      <c r="C1811" s="127" t="n">
        <v>7</v>
      </c>
      <c r="D1811" s="125" t="n"/>
    </row>
    <row r="1812">
      <c r="A1812" s="126" t="n">
        <v>45799</v>
      </c>
      <c r="B1812" s="125" t="inlineStr">
        <is>
          <t>Lemon Sorbet</t>
        </is>
      </c>
      <c r="C1812" s="127" t="n">
        <v>4</v>
      </c>
      <c r="D1812" s="125" t="n"/>
    </row>
    <row r="1813">
      <c r="A1813" s="126" t="n">
        <v>45799</v>
      </c>
      <c r="B1813" s="125" t="inlineStr">
        <is>
          <t>Espresso</t>
        </is>
      </c>
      <c r="C1813" s="127" t="n">
        <v>48</v>
      </c>
      <c r="D1813" s="125" t="n"/>
    </row>
    <row r="1814">
      <c r="A1814" s="126" t="n">
        <v>45799</v>
      </c>
      <c r="B1814" s="125" t="inlineStr">
        <is>
          <t>Cappuccino</t>
        </is>
      </c>
      <c r="C1814" s="127" t="n">
        <v>35</v>
      </c>
      <c r="D1814" s="125" t="n"/>
    </row>
    <row r="1815">
      <c r="A1815" s="126" t="n">
        <v>45799</v>
      </c>
      <c r="B1815" s="125" t="inlineStr">
        <is>
          <t>Homemade Lemonade</t>
        </is>
      </c>
      <c r="C1815" s="127" t="n">
        <v>24</v>
      </c>
      <c r="D1815" s="125" t="n"/>
    </row>
    <row r="1816">
      <c r="A1816" s="126" t="n">
        <v>45800</v>
      </c>
      <c r="B1816" s="125" t="inlineStr">
        <is>
          <t>Bruschetta</t>
        </is>
      </c>
      <c r="C1816" s="127" t="n">
        <v>14</v>
      </c>
      <c r="D1816" s="125" t="n"/>
    </row>
    <row r="1817">
      <c r="A1817" s="126" t="n">
        <v>45800</v>
      </c>
      <c r="B1817" s="125" t="inlineStr">
        <is>
          <t>Caesar Salad</t>
        </is>
      </c>
      <c r="C1817" s="127" t="n">
        <v>13</v>
      </c>
      <c r="D1817" s="125" t="n"/>
    </row>
    <row r="1818">
      <c r="A1818" s="126" t="n">
        <v>45800</v>
      </c>
      <c r="B1818" s="125" t="inlineStr">
        <is>
          <t>Tomato Soup</t>
        </is>
      </c>
      <c r="C1818" s="127" t="n">
        <v>9</v>
      </c>
      <c r="D1818" s="125" t="n"/>
    </row>
    <row r="1819">
      <c r="A1819" s="126" t="n">
        <v>45800</v>
      </c>
      <c r="B1819" s="125" t="inlineStr">
        <is>
          <t>Spaghetti Carbonara</t>
        </is>
      </c>
      <c r="C1819" s="127" t="n">
        <v>36</v>
      </c>
      <c r="D1819" s="125" t="n"/>
    </row>
    <row r="1820">
      <c r="A1820" s="126" t="n">
        <v>45800</v>
      </c>
      <c r="B1820" s="125" t="inlineStr">
        <is>
          <t>Pizza Margherita</t>
        </is>
      </c>
      <c r="C1820" s="127" t="n">
        <v>34</v>
      </c>
      <c r="D1820" s="125" t="n"/>
    </row>
    <row r="1821">
      <c r="A1821" s="126" t="n">
        <v>45800</v>
      </c>
      <c r="B1821" s="125" t="inlineStr">
        <is>
          <t>Wiener Schnitzel</t>
        </is>
      </c>
      <c r="C1821" s="127" t="n">
        <v>22</v>
      </c>
      <c r="D1821" s="125" t="n"/>
    </row>
    <row r="1822">
      <c r="A1822" s="126" t="n">
        <v>45800</v>
      </c>
      <c r="B1822" s="125" t="inlineStr">
        <is>
          <t>Salmon Fillet</t>
        </is>
      </c>
      <c r="C1822" s="127" t="n">
        <v>8</v>
      </c>
      <c r="D1822" s="125" t="n"/>
    </row>
    <row r="1823">
      <c r="A1823" s="126" t="n">
        <v>45800</v>
      </c>
      <c r="B1823" s="125" t="inlineStr">
        <is>
          <t>Mushroom Risotto</t>
        </is>
      </c>
      <c r="C1823" s="127" t="n">
        <v>7</v>
      </c>
      <c r="D1823" s="125" t="n"/>
    </row>
    <row r="1824">
      <c r="A1824" s="126" t="n">
        <v>45800</v>
      </c>
      <c r="B1824" s="125" t="inlineStr">
        <is>
          <t>Cheeseburger</t>
        </is>
      </c>
      <c r="C1824" s="127" t="n">
        <v>31</v>
      </c>
      <c r="D1824" s="125" t="n"/>
    </row>
    <row r="1825">
      <c r="A1825" s="126" t="n">
        <v>45800</v>
      </c>
      <c r="B1825" s="125" t="inlineStr">
        <is>
          <t>Tiramisu</t>
        </is>
      </c>
      <c r="C1825" s="127" t="n">
        <v>20</v>
      </c>
      <c r="D1825" s="125" t="n"/>
    </row>
    <row r="1826">
      <c r="A1826" s="126" t="n">
        <v>45800</v>
      </c>
      <c r="B1826" s="125" t="inlineStr">
        <is>
          <t>Chocolate Fondant</t>
        </is>
      </c>
      <c r="C1826" s="127" t="n">
        <v>6</v>
      </c>
      <c r="D1826" s="125" t="n"/>
    </row>
    <row r="1827">
      <c r="A1827" s="126" t="n">
        <v>45800</v>
      </c>
      <c r="B1827" s="125" t="inlineStr">
        <is>
          <t>Lemon Sorbet</t>
        </is>
      </c>
      <c r="C1827" s="127" t="n">
        <v>5</v>
      </c>
      <c r="D1827" s="125" t="n"/>
    </row>
    <row r="1828">
      <c r="A1828" s="126" t="n">
        <v>45800</v>
      </c>
      <c r="B1828" s="125" t="inlineStr">
        <is>
          <t>Espresso</t>
        </is>
      </c>
      <c r="C1828" s="127" t="n">
        <v>60</v>
      </c>
      <c r="D1828" s="125" t="n"/>
    </row>
    <row r="1829">
      <c r="A1829" s="126" t="n">
        <v>45800</v>
      </c>
      <c r="B1829" s="125" t="inlineStr">
        <is>
          <t>Cappuccino</t>
        </is>
      </c>
      <c r="C1829" s="127" t="n">
        <v>37</v>
      </c>
      <c r="D1829" s="125" t="n"/>
    </row>
    <row r="1830">
      <c r="A1830" s="126" t="n">
        <v>45800</v>
      </c>
      <c r="B1830" s="125" t="inlineStr">
        <is>
          <t>Homemade Lemonade</t>
        </is>
      </c>
      <c r="C1830" s="127" t="n">
        <v>33</v>
      </c>
      <c r="D1830" s="125" t="n"/>
    </row>
    <row r="1831">
      <c r="A1831" s="126" t="n">
        <v>45801</v>
      </c>
      <c r="B1831" s="125" t="inlineStr">
        <is>
          <t>Bruschetta</t>
        </is>
      </c>
      <c r="C1831" s="127" t="n">
        <v>22</v>
      </c>
      <c r="D1831" s="125" t="n"/>
    </row>
    <row r="1832">
      <c r="A1832" s="126" t="n">
        <v>45801</v>
      </c>
      <c r="B1832" s="125" t="inlineStr">
        <is>
          <t>Caesar Salad</t>
        </is>
      </c>
      <c r="C1832" s="127" t="n">
        <v>19</v>
      </c>
      <c r="D1832" s="125" t="n"/>
    </row>
    <row r="1833">
      <c r="A1833" s="126" t="n">
        <v>45801</v>
      </c>
      <c r="B1833" s="125" t="inlineStr">
        <is>
          <t>Tomato Soup</t>
        </is>
      </c>
      <c r="C1833" s="127" t="n">
        <v>10</v>
      </c>
      <c r="D1833" s="125" t="n"/>
    </row>
    <row r="1834">
      <c r="A1834" s="126" t="n">
        <v>45801</v>
      </c>
      <c r="B1834" s="125" t="inlineStr">
        <is>
          <t>Spaghetti Carbonara</t>
        </is>
      </c>
      <c r="C1834" s="127" t="n">
        <v>32</v>
      </c>
      <c r="D1834" s="125" t="n"/>
    </row>
    <row r="1835">
      <c r="A1835" s="126" t="n">
        <v>45801</v>
      </c>
      <c r="B1835" s="125" t="inlineStr">
        <is>
          <t>Pizza Margherita</t>
        </is>
      </c>
      <c r="C1835" s="127" t="n">
        <v>52</v>
      </c>
      <c r="D1835" s="125" t="n"/>
    </row>
    <row r="1836">
      <c r="A1836" s="126" t="n">
        <v>45801</v>
      </c>
      <c r="B1836" s="125" t="inlineStr">
        <is>
          <t>Wiener Schnitzel</t>
        </is>
      </c>
      <c r="C1836" s="127" t="n">
        <v>31</v>
      </c>
      <c r="D1836" s="125" t="n"/>
    </row>
    <row r="1837">
      <c r="A1837" s="126" t="n">
        <v>45801</v>
      </c>
      <c r="B1837" s="125" t="inlineStr">
        <is>
          <t>Salmon Fillet</t>
        </is>
      </c>
      <c r="C1837" s="127" t="n">
        <v>8</v>
      </c>
      <c r="D1837" s="125" t="n"/>
    </row>
    <row r="1838">
      <c r="A1838" s="126" t="n">
        <v>45801</v>
      </c>
      <c r="B1838" s="125" t="inlineStr">
        <is>
          <t>Mushroom Risotto</t>
        </is>
      </c>
      <c r="C1838" s="127" t="n">
        <v>11</v>
      </c>
      <c r="D1838" s="125" t="n"/>
    </row>
    <row r="1839">
      <c r="A1839" s="126" t="n">
        <v>45801</v>
      </c>
      <c r="B1839" s="125" t="inlineStr">
        <is>
          <t>Cheeseburger</t>
        </is>
      </c>
      <c r="C1839" s="127" t="n">
        <v>45</v>
      </c>
      <c r="D1839" s="125" t="n"/>
    </row>
    <row r="1840">
      <c r="A1840" s="126" t="n">
        <v>45801</v>
      </c>
      <c r="B1840" s="125" t="inlineStr">
        <is>
          <t>Tiramisu</t>
        </is>
      </c>
      <c r="C1840" s="127" t="n">
        <v>31</v>
      </c>
      <c r="D1840" s="125" t="n"/>
    </row>
    <row r="1841">
      <c r="A1841" s="126" t="n">
        <v>45801</v>
      </c>
      <c r="B1841" s="125" t="inlineStr">
        <is>
          <t>Chocolate Fondant</t>
        </is>
      </c>
      <c r="C1841" s="127" t="n">
        <v>13</v>
      </c>
      <c r="D1841" s="125" t="n"/>
    </row>
    <row r="1842">
      <c r="A1842" s="126" t="n">
        <v>45801</v>
      </c>
      <c r="B1842" s="125" t="inlineStr">
        <is>
          <t>Lemon Sorbet</t>
        </is>
      </c>
      <c r="C1842" s="127" t="n">
        <v>5</v>
      </c>
      <c r="D1842" s="125" t="n"/>
    </row>
    <row r="1843">
      <c r="A1843" s="126" t="n">
        <v>45801</v>
      </c>
      <c r="B1843" s="125" t="inlineStr">
        <is>
          <t>Espresso</t>
        </is>
      </c>
      <c r="C1843" s="127" t="n">
        <v>50</v>
      </c>
      <c r="D1843" s="125" t="n"/>
    </row>
    <row r="1844">
      <c r="A1844" s="126" t="n">
        <v>45801</v>
      </c>
      <c r="B1844" s="125" t="inlineStr">
        <is>
          <t>Cappuccino</t>
        </is>
      </c>
      <c r="C1844" s="127" t="n">
        <v>38</v>
      </c>
      <c r="D1844" s="125" t="n"/>
    </row>
    <row r="1845">
      <c r="A1845" s="126" t="n">
        <v>45801</v>
      </c>
      <c r="B1845" s="125" t="inlineStr">
        <is>
          <t>Homemade Lemonade</t>
        </is>
      </c>
      <c r="C1845" s="127" t="n">
        <v>27</v>
      </c>
      <c r="D1845" s="125" t="n"/>
    </row>
    <row r="1846">
      <c r="A1846" s="126" t="n">
        <v>45802</v>
      </c>
      <c r="B1846" s="125" t="inlineStr">
        <is>
          <t>Bruschetta</t>
        </is>
      </c>
      <c r="C1846" s="127" t="n">
        <v>17</v>
      </c>
      <c r="D1846" s="125" t="n"/>
    </row>
    <row r="1847">
      <c r="A1847" s="126" t="n">
        <v>45802</v>
      </c>
      <c r="B1847" s="125" t="inlineStr">
        <is>
          <t>Caesar Salad</t>
        </is>
      </c>
      <c r="C1847" s="127" t="n">
        <v>14</v>
      </c>
      <c r="D1847" s="125" t="n"/>
    </row>
    <row r="1848">
      <c r="A1848" s="126" t="n">
        <v>45802</v>
      </c>
      <c r="B1848" s="125" t="inlineStr">
        <is>
          <t>Tomato Soup</t>
        </is>
      </c>
      <c r="C1848" s="127" t="n">
        <v>9</v>
      </c>
      <c r="D1848" s="125" t="n"/>
    </row>
    <row r="1849">
      <c r="A1849" s="126" t="n">
        <v>45802</v>
      </c>
      <c r="B1849" s="125" t="inlineStr">
        <is>
          <t>Spaghetti Carbonara</t>
        </is>
      </c>
      <c r="C1849" s="127" t="n">
        <v>19</v>
      </c>
      <c r="D1849" s="125" t="n"/>
    </row>
    <row r="1850">
      <c r="A1850" s="126" t="n">
        <v>45802</v>
      </c>
      <c r="B1850" s="125" t="inlineStr">
        <is>
          <t>Pizza Margherita</t>
        </is>
      </c>
      <c r="C1850" s="127" t="n">
        <v>54</v>
      </c>
      <c r="D1850" s="125" t="n"/>
    </row>
    <row r="1851">
      <c r="A1851" s="126" t="n">
        <v>45802</v>
      </c>
      <c r="B1851" s="125" t="inlineStr">
        <is>
          <t>Wiener Schnitzel</t>
        </is>
      </c>
      <c r="C1851" s="127" t="n">
        <v>30</v>
      </c>
      <c r="D1851" s="125" t="n"/>
    </row>
    <row r="1852">
      <c r="A1852" s="126" t="n">
        <v>45802</v>
      </c>
      <c r="B1852" s="125" t="inlineStr">
        <is>
          <t>Salmon Fillet</t>
        </is>
      </c>
      <c r="C1852" s="127" t="n">
        <v>8</v>
      </c>
      <c r="D1852" s="125" t="n"/>
    </row>
    <row r="1853">
      <c r="A1853" s="126" t="n">
        <v>45802</v>
      </c>
      <c r="B1853" s="125" t="inlineStr">
        <is>
          <t>Mushroom Risotto</t>
        </is>
      </c>
      <c r="C1853" s="127" t="n">
        <v>7</v>
      </c>
      <c r="D1853" s="125" t="n"/>
    </row>
    <row r="1854">
      <c r="A1854" s="126" t="n">
        <v>45802</v>
      </c>
      <c r="B1854" s="125" t="inlineStr">
        <is>
          <t>Cheeseburger</t>
        </is>
      </c>
      <c r="C1854" s="127" t="n">
        <v>29</v>
      </c>
      <c r="D1854" s="125" t="n"/>
    </row>
    <row r="1855">
      <c r="A1855" s="126" t="n">
        <v>45802</v>
      </c>
      <c r="B1855" s="125" t="inlineStr">
        <is>
          <t>Tiramisu</t>
        </is>
      </c>
      <c r="C1855" s="127" t="n">
        <v>20</v>
      </c>
      <c r="D1855" s="125" t="n"/>
    </row>
    <row r="1856">
      <c r="A1856" s="126" t="n">
        <v>45802</v>
      </c>
      <c r="B1856" s="125" t="inlineStr">
        <is>
          <t>Chocolate Fondant</t>
        </is>
      </c>
      <c r="C1856" s="127" t="n">
        <v>7</v>
      </c>
      <c r="D1856" s="125" t="n"/>
    </row>
    <row r="1857">
      <c r="A1857" s="126" t="n">
        <v>45802</v>
      </c>
      <c r="B1857" s="125" t="inlineStr">
        <is>
          <t>Lemon Sorbet</t>
        </is>
      </c>
      <c r="C1857" s="127" t="n">
        <v>4</v>
      </c>
      <c r="D1857" s="125" t="n"/>
    </row>
    <row r="1858">
      <c r="A1858" s="126" t="n">
        <v>45802</v>
      </c>
      <c r="B1858" s="125" t="inlineStr">
        <is>
          <t>Espresso</t>
        </is>
      </c>
      <c r="C1858" s="127" t="n">
        <v>37</v>
      </c>
      <c r="D1858" s="125" t="n"/>
    </row>
    <row r="1859">
      <c r="A1859" s="126" t="n">
        <v>45802</v>
      </c>
      <c r="B1859" s="125" t="inlineStr">
        <is>
          <t>Cappuccino</t>
        </is>
      </c>
      <c r="C1859" s="127" t="n">
        <v>35</v>
      </c>
      <c r="D1859" s="125" t="n"/>
    </row>
    <row r="1860">
      <c r="A1860" s="126" t="n">
        <v>45802</v>
      </c>
      <c r="B1860" s="125" t="inlineStr">
        <is>
          <t>Homemade Lemonade</t>
        </is>
      </c>
      <c r="C1860" s="127" t="n">
        <v>25</v>
      </c>
      <c r="D1860" s="125" t="n"/>
    </row>
    <row r="1861">
      <c r="A1861" s="126" t="n">
        <v>45804</v>
      </c>
      <c r="B1861" s="125" t="inlineStr">
        <is>
          <t>Bruschetta</t>
        </is>
      </c>
      <c r="C1861" s="127" t="n">
        <v>11</v>
      </c>
      <c r="D1861" s="125" t="n"/>
    </row>
    <row r="1862">
      <c r="A1862" s="126" t="n">
        <v>45804</v>
      </c>
      <c r="B1862" s="125" t="inlineStr">
        <is>
          <t>Caesar Salad</t>
        </is>
      </c>
      <c r="C1862" s="127" t="n">
        <v>7</v>
      </c>
      <c r="D1862" s="125" t="n"/>
    </row>
    <row r="1863">
      <c r="A1863" s="126" t="n">
        <v>45804</v>
      </c>
      <c r="B1863" s="125" t="inlineStr">
        <is>
          <t>Tomato Soup</t>
        </is>
      </c>
      <c r="C1863" s="127" t="n">
        <v>5</v>
      </c>
      <c r="D1863" s="125" t="n"/>
    </row>
    <row r="1864">
      <c r="A1864" s="126" t="n">
        <v>45804</v>
      </c>
      <c r="B1864" s="125" t="inlineStr">
        <is>
          <t>Spaghetti Carbonara</t>
        </is>
      </c>
      <c r="C1864" s="127" t="n">
        <v>19</v>
      </c>
      <c r="D1864" s="125" t="n"/>
    </row>
    <row r="1865">
      <c r="A1865" s="126" t="n">
        <v>45804</v>
      </c>
      <c r="B1865" s="125" t="inlineStr">
        <is>
          <t>Pizza Margherita</t>
        </is>
      </c>
      <c r="C1865" s="127" t="n">
        <v>26</v>
      </c>
      <c r="D1865" s="125" t="n"/>
    </row>
    <row r="1866">
      <c r="A1866" s="126" t="n">
        <v>45804</v>
      </c>
      <c r="B1866" s="125" t="inlineStr">
        <is>
          <t>Wiener Schnitzel</t>
        </is>
      </c>
      <c r="C1866" s="127" t="n">
        <v>11</v>
      </c>
      <c r="D1866" s="125" t="n"/>
    </row>
    <row r="1867">
      <c r="A1867" s="126" t="n">
        <v>45804</v>
      </c>
      <c r="B1867" s="125" t="inlineStr">
        <is>
          <t>Salmon Fillet</t>
        </is>
      </c>
      <c r="C1867" s="127" t="n">
        <v>5</v>
      </c>
      <c r="D1867" s="125" t="n"/>
    </row>
    <row r="1868">
      <c r="A1868" s="126" t="n">
        <v>45804</v>
      </c>
      <c r="B1868" s="125" t="inlineStr">
        <is>
          <t>Mushroom Risotto</t>
        </is>
      </c>
      <c r="C1868" s="127" t="n">
        <v>5</v>
      </c>
      <c r="D1868" s="125" t="n"/>
    </row>
    <row r="1869">
      <c r="A1869" s="126" t="n">
        <v>45804</v>
      </c>
      <c r="B1869" s="125" t="inlineStr">
        <is>
          <t>Cheeseburger</t>
        </is>
      </c>
      <c r="C1869" s="127" t="n">
        <v>18</v>
      </c>
      <c r="D1869" s="125" t="n"/>
    </row>
    <row r="1870">
      <c r="A1870" s="126" t="n">
        <v>45804</v>
      </c>
      <c r="B1870" s="125" t="inlineStr">
        <is>
          <t>Tiramisu</t>
        </is>
      </c>
      <c r="C1870" s="127" t="n">
        <v>11</v>
      </c>
      <c r="D1870" s="125" t="n"/>
    </row>
    <row r="1871">
      <c r="A1871" s="126" t="n">
        <v>45804</v>
      </c>
      <c r="B1871" s="125" t="inlineStr">
        <is>
          <t>Chocolate Fondant</t>
        </is>
      </c>
      <c r="C1871" s="127" t="n">
        <v>4</v>
      </c>
      <c r="D1871" s="125" t="n"/>
    </row>
    <row r="1872">
      <c r="A1872" s="126" t="n">
        <v>45804</v>
      </c>
      <c r="B1872" s="125" t="inlineStr">
        <is>
          <t>Lemon Sorbet</t>
        </is>
      </c>
      <c r="C1872" s="127" t="n">
        <v>2</v>
      </c>
      <c r="D1872" s="125" t="n"/>
    </row>
    <row r="1873">
      <c r="A1873" s="126" t="n">
        <v>45804</v>
      </c>
      <c r="B1873" s="125" t="inlineStr">
        <is>
          <t>Espresso</t>
        </is>
      </c>
      <c r="C1873" s="127" t="n">
        <v>31</v>
      </c>
      <c r="D1873" s="125" t="n"/>
    </row>
    <row r="1874">
      <c r="A1874" s="126" t="n">
        <v>45804</v>
      </c>
      <c r="B1874" s="125" t="inlineStr">
        <is>
          <t>Cappuccino</t>
        </is>
      </c>
      <c r="C1874" s="127" t="n">
        <v>27</v>
      </c>
      <c r="D1874" s="125" t="n"/>
    </row>
    <row r="1875">
      <c r="A1875" s="126" t="n">
        <v>45804</v>
      </c>
      <c r="B1875" s="125" t="inlineStr">
        <is>
          <t>Homemade Lemonade</t>
        </is>
      </c>
      <c r="C1875" s="127" t="n">
        <v>15</v>
      </c>
      <c r="D1875" s="125" t="n"/>
    </row>
    <row r="1876">
      <c r="A1876" s="126" t="n">
        <v>45805</v>
      </c>
      <c r="B1876" s="125" t="inlineStr">
        <is>
          <t>Bruschetta</t>
        </is>
      </c>
      <c r="C1876" s="127" t="n">
        <v>11</v>
      </c>
      <c r="D1876" s="125" t="n"/>
    </row>
    <row r="1877">
      <c r="A1877" s="126" t="n">
        <v>45805</v>
      </c>
      <c r="B1877" s="125" t="inlineStr">
        <is>
          <t>Caesar Salad</t>
        </is>
      </c>
      <c r="C1877" s="127" t="n">
        <v>11</v>
      </c>
      <c r="D1877" s="125" t="n"/>
    </row>
    <row r="1878">
      <c r="A1878" s="126" t="n">
        <v>45805</v>
      </c>
      <c r="B1878" s="125" t="inlineStr">
        <is>
          <t>Tomato Soup</t>
        </is>
      </c>
      <c r="C1878" s="127" t="n">
        <v>6</v>
      </c>
      <c r="D1878" s="125" t="n"/>
    </row>
    <row r="1879">
      <c r="A1879" s="126" t="n">
        <v>45805</v>
      </c>
      <c r="B1879" s="125" t="inlineStr">
        <is>
          <t>Spaghetti Carbonara</t>
        </is>
      </c>
      <c r="C1879" s="127" t="n">
        <v>19</v>
      </c>
      <c r="D1879" s="125" t="n"/>
    </row>
    <row r="1880">
      <c r="A1880" s="126" t="n">
        <v>45805</v>
      </c>
      <c r="B1880" s="125" t="inlineStr">
        <is>
          <t>Pizza Margherita</t>
        </is>
      </c>
      <c r="C1880" s="127" t="n">
        <v>24</v>
      </c>
      <c r="D1880" s="125" t="n"/>
    </row>
    <row r="1881">
      <c r="A1881" s="126" t="n">
        <v>45805</v>
      </c>
      <c r="B1881" s="125" t="inlineStr">
        <is>
          <t>Wiener Schnitzel</t>
        </is>
      </c>
      <c r="C1881" s="127" t="n">
        <v>15</v>
      </c>
      <c r="D1881" s="125" t="n"/>
    </row>
    <row r="1882">
      <c r="A1882" s="126" t="n">
        <v>45805</v>
      </c>
      <c r="B1882" s="125" t="inlineStr">
        <is>
          <t>Salmon Fillet</t>
        </is>
      </c>
      <c r="C1882" s="127" t="n">
        <v>6</v>
      </c>
      <c r="D1882" s="125" t="n"/>
    </row>
    <row r="1883">
      <c r="A1883" s="126" t="n">
        <v>45805</v>
      </c>
      <c r="B1883" s="125" t="inlineStr">
        <is>
          <t>Mushroom Risotto</t>
        </is>
      </c>
      <c r="C1883" s="127" t="n">
        <v>3</v>
      </c>
      <c r="D1883" s="125" t="n"/>
    </row>
    <row r="1884">
      <c r="A1884" s="126" t="n">
        <v>45805</v>
      </c>
      <c r="B1884" s="125" t="inlineStr">
        <is>
          <t>Cheeseburger</t>
        </is>
      </c>
      <c r="C1884" s="127" t="n">
        <v>16</v>
      </c>
      <c r="D1884" s="125" t="n"/>
    </row>
    <row r="1885">
      <c r="A1885" s="126" t="n">
        <v>45805</v>
      </c>
      <c r="B1885" s="125" t="inlineStr">
        <is>
          <t>Tiramisu</t>
        </is>
      </c>
      <c r="C1885" s="127" t="n">
        <v>15</v>
      </c>
      <c r="D1885" s="125" t="n"/>
    </row>
    <row r="1886">
      <c r="A1886" s="126" t="n">
        <v>45805</v>
      </c>
      <c r="B1886" s="125" t="inlineStr">
        <is>
          <t>Chocolate Fondant</t>
        </is>
      </c>
      <c r="C1886" s="127" t="n">
        <v>4</v>
      </c>
      <c r="D1886" s="125" t="n"/>
    </row>
    <row r="1887">
      <c r="A1887" s="126" t="n">
        <v>45805</v>
      </c>
      <c r="B1887" s="125" t="inlineStr">
        <is>
          <t>Lemon Sorbet</t>
        </is>
      </c>
      <c r="C1887" s="127" t="n">
        <v>3</v>
      </c>
      <c r="D1887" s="125" t="n"/>
    </row>
    <row r="1888">
      <c r="A1888" s="126" t="n">
        <v>45805</v>
      </c>
      <c r="B1888" s="125" t="inlineStr">
        <is>
          <t>Espresso</t>
        </is>
      </c>
      <c r="C1888" s="127" t="n">
        <v>34</v>
      </c>
      <c r="D1888" s="125" t="n"/>
    </row>
    <row r="1889">
      <c r="A1889" s="126" t="n">
        <v>45805</v>
      </c>
      <c r="B1889" s="125" t="inlineStr">
        <is>
          <t>Cappuccino</t>
        </is>
      </c>
      <c r="C1889" s="127" t="n">
        <v>25</v>
      </c>
      <c r="D1889" s="125" t="n"/>
    </row>
    <row r="1890">
      <c r="A1890" s="126" t="n">
        <v>45805</v>
      </c>
      <c r="B1890" s="125" t="inlineStr">
        <is>
          <t>Homemade Lemonade</t>
        </is>
      </c>
      <c r="C1890" s="127" t="n">
        <v>15</v>
      </c>
      <c r="D1890" s="125" t="n"/>
    </row>
    <row r="1891">
      <c r="A1891" s="126" t="n">
        <v>45806</v>
      </c>
      <c r="B1891" s="125" t="inlineStr">
        <is>
          <t>Bruschetta</t>
        </is>
      </c>
      <c r="C1891" s="127" t="n">
        <v>13</v>
      </c>
      <c r="D1891" s="125" t="n"/>
    </row>
    <row r="1892">
      <c r="A1892" s="126" t="n">
        <v>45806</v>
      </c>
      <c r="B1892" s="125" t="inlineStr">
        <is>
          <t>Caesar Salad</t>
        </is>
      </c>
      <c r="C1892" s="127" t="n">
        <v>11</v>
      </c>
      <c r="D1892" s="125" t="n"/>
    </row>
    <row r="1893">
      <c r="A1893" s="126" t="n">
        <v>45806</v>
      </c>
      <c r="B1893" s="125" t="inlineStr">
        <is>
          <t>Tomato Soup</t>
        </is>
      </c>
      <c r="C1893" s="127" t="n">
        <v>7</v>
      </c>
      <c r="D1893" s="125" t="n"/>
    </row>
    <row r="1894">
      <c r="A1894" s="126" t="n">
        <v>45806</v>
      </c>
      <c r="B1894" s="125" t="inlineStr">
        <is>
          <t>Spaghetti Carbonara</t>
        </is>
      </c>
      <c r="C1894" s="127" t="n">
        <v>21</v>
      </c>
      <c r="D1894" s="125" t="n"/>
    </row>
    <row r="1895">
      <c r="A1895" s="126" t="n">
        <v>45806</v>
      </c>
      <c r="B1895" s="125" t="inlineStr">
        <is>
          <t>Pizza Margherita</t>
        </is>
      </c>
      <c r="C1895" s="127" t="n">
        <v>38</v>
      </c>
      <c r="D1895" s="125" t="n"/>
    </row>
    <row r="1896">
      <c r="A1896" s="126" t="n">
        <v>45806</v>
      </c>
      <c r="B1896" s="125" t="inlineStr">
        <is>
          <t>Wiener Schnitzel</t>
        </is>
      </c>
      <c r="C1896" s="127" t="n">
        <v>12</v>
      </c>
      <c r="D1896" s="125" t="n"/>
    </row>
    <row r="1897">
      <c r="A1897" s="126" t="n">
        <v>45806</v>
      </c>
      <c r="B1897" s="125" t="inlineStr">
        <is>
          <t>Salmon Fillet</t>
        </is>
      </c>
      <c r="C1897" s="127" t="n">
        <v>6</v>
      </c>
      <c r="D1897" s="125" t="n"/>
    </row>
    <row r="1898">
      <c r="A1898" s="126" t="n">
        <v>45806</v>
      </c>
      <c r="B1898" s="125" t="inlineStr">
        <is>
          <t>Mushroom Risotto</t>
        </is>
      </c>
      <c r="C1898" s="127" t="n">
        <v>5</v>
      </c>
      <c r="D1898" s="125" t="n"/>
    </row>
    <row r="1899">
      <c r="A1899" s="126" t="n">
        <v>45806</v>
      </c>
      <c r="B1899" s="125" t="inlineStr">
        <is>
          <t>Cheeseburger</t>
        </is>
      </c>
      <c r="C1899" s="127" t="n">
        <v>26</v>
      </c>
      <c r="D1899" s="125" t="n"/>
    </row>
    <row r="1900">
      <c r="A1900" s="126" t="n">
        <v>45806</v>
      </c>
      <c r="B1900" s="125" t="inlineStr">
        <is>
          <t>Tiramisu</t>
        </is>
      </c>
      <c r="C1900" s="127" t="n">
        <v>14</v>
      </c>
      <c r="D1900" s="125" t="n"/>
    </row>
    <row r="1901">
      <c r="A1901" s="126" t="n">
        <v>45806</v>
      </c>
      <c r="B1901" s="125" t="inlineStr">
        <is>
          <t>Chocolate Fondant</t>
        </is>
      </c>
      <c r="C1901" s="127" t="n">
        <v>7</v>
      </c>
      <c r="D1901" s="125" t="n"/>
    </row>
    <row r="1902">
      <c r="A1902" s="126" t="n">
        <v>45806</v>
      </c>
      <c r="B1902" s="125" t="inlineStr">
        <is>
          <t>Lemon Sorbet</t>
        </is>
      </c>
      <c r="C1902" s="127" t="n">
        <v>3</v>
      </c>
      <c r="D1902" s="125" t="n"/>
    </row>
    <row r="1903">
      <c r="A1903" s="126" t="n">
        <v>45806</v>
      </c>
      <c r="B1903" s="125" t="inlineStr">
        <is>
          <t>Espresso</t>
        </is>
      </c>
      <c r="C1903" s="127" t="n">
        <v>40</v>
      </c>
      <c r="D1903" s="125" t="n"/>
    </row>
    <row r="1904">
      <c r="A1904" s="126" t="n">
        <v>45806</v>
      </c>
      <c r="B1904" s="125" t="inlineStr">
        <is>
          <t>Cappuccino</t>
        </is>
      </c>
      <c r="C1904" s="127" t="n">
        <v>37</v>
      </c>
      <c r="D1904" s="125" t="n"/>
    </row>
    <row r="1905">
      <c r="A1905" s="126" t="n">
        <v>45806</v>
      </c>
      <c r="B1905" s="125" t="inlineStr">
        <is>
          <t>Homemade Lemonade</t>
        </is>
      </c>
      <c r="C1905" s="127" t="n">
        <v>19</v>
      </c>
      <c r="D1905" s="125" t="n"/>
    </row>
    <row r="1906">
      <c r="A1906" s="126" t="n">
        <v>45807</v>
      </c>
      <c r="B1906" s="125" t="inlineStr">
        <is>
          <t>Bruschetta</t>
        </is>
      </c>
      <c r="C1906" s="127" t="n">
        <v>19</v>
      </c>
      <c r="D1906" s="125" t="n"/>
    </row>
    <row r="1907">
      <c r="A1907" s="126" t="n">
        <v>45807</v>
      </c>
      <c r="B1907" s="125" t="inlineStr">
        <is>
          <t>Caesar Salad</t>
        </is>
      </c>
      <c r="C1907" s="127" t="n">
        <v>13</v>
      </c>
      <c r="D1907" s="125" t="n"/>
    </row>
    <row r="1908">
      <c r="A1908" s="126" t="n">
        <v>45807</v>
      </c>
      <c r="B1908" s="125" t="inlineStr">
        <is>
          <t>Tomato Soup</t>
        </is>
      </c>
      <c r="C1908" s="127" t="n">
        <v>10</v>
      </c>
      <c r="D1908" s="125" t="n"/>
    </row>
    <row r="1909">
      <c r="A1909" s="126" t="n">
        <v>45807</v>
      </c>
      <c r="B1909" s="125" t="inlineStr">
        <is>
          <t>Spaghetti Carbonara</t>
        </is>
      </c>
      <c r="C1909" s="127" t="n">
        <v>40</v>
      </c>
      <c r="D1909" s="125" t="n"/>
    </row>
    <row r="1910">
      <c r="A1910" s="126" t="n">
        <v>45807</v>
      </c>
      <c r="B1910" s="125" t="inlineStr">
        <is>
          <t>Pizza Margherita</t>
        </is>
      </c>
      <c r="C1910" s="127" t="n">
        <v>42</v>
      </c>
      <c r="D1910" s="125" t="n"/>
    </row>
    <row r="1911">
      <c r="A1911" s="126" t="n">
        <v>45807</v>
      </c>
      <c r="B1911" s="125" t="inlineStr">
        <is>
          <t>Wiener Schnitzel</t>
        </is>
      </c>
      <c r="C1911" s="127" t="n">
        <v>19</v>
      </c>
      <c r="D1911" s="125" t="n"/>
    </row>
    <row r="1912">
      <c r="A1912" s="126" t="n">
        <v>45807</v>
      </c>
      <c r="B1912" s="125" t="inlineStr">
        <is>
          <t>Salmon Fillet</t>
        </is>
      </c>
      <c r="C1912" s="127" t="n">
        <v>9</v>
      </c>
      <c r="D1912" s="125" t="n"/>
    </row>
    <row r="1913">
      <c r="A1913" s="126" t="n">
        <v>45807</v>
      </c>
      <c r="B1913" s="125" t="inlineStr">
        <is>
          <t>Mushroom Risotto</t>
        </is>
      </c>
      <c r="C1913" s="127" t="n">
        <v>8</v>
      </c>
      <c r="D1913" s="125" t="n"/>
    </row>
    <row r="1914">
      <c r="A1914" s="126" t="n">
        <v>45807</v>
      </c>
      <c r="B1914" s="125" t="inlineStr">
        <is>
          <t>Cheeseburger</t>
        </is>
      </c>
      <c r="C1914" s="127" t="n">
        <v>35</v>
      </c>
      <c r="D1914" s="125" t="n"/>
    </row>
    <row r="1915">
      <c r="A1915" s="126" t="n">
        <v>45807</v>
      </c>
      <c r="B1915" s="125" t="inlineStr">
        <is>
          <t>Tiramisu</t>
        </is>
      </c>
      <c r="C1915" s="127" t="n">
        <v>24</v>
      </c>
      <c r="D1915" s="125" t="n"/>
    </row>
    <row r="1916">
      <c r="A1916" s="126" t="n">
        <v>45807</v>
      </c>
      <c r="B1916" s="125" t="inlineStr">
        <is>
          <t>Chocolate Fondant</t>
        </is>
      </c>
      <c r="C1916" s="127" t="n">
        <v>6</v>
      </c>
      <c r="D1916" s="125" t="n"/>
    </row>
    <row r="1917">
      <c r="A1917" s="126" t="n">
        <v>45807</v>
      </c>
      <c r="B1917" s="125" t="inlineStr">
        <is>
          <t>Lemon Sorbet</t>
        </is>
      </c>
      <c r="C1917" s="127" t="n">
        <v>3</v>
      </c>
      <c r="D1917" s="125" t="n"/>
    </row>
    <row r="1918">
      <c r="A1918" s="126" t="n">
        <v>45807</v>
      </c>
      <c r="B1918" s="125" t="inlineStr">
        <is>
          <t>Espresso</t>
        </is>
      </c>
      <c r="C1918" s="127" t="n">
        <v>59</v>
      </c>
      <c r="D1918" s="125" t="n"/>
    </row>
    <row r="1919">
      <c r="A1919" s="126" t="n">
        <v>45807</v>
      </c>
      <c r="B1919" s="125" t="inlineStr">
        <is>
          <t>Cappuccino</t>
        </is>
      </c>
      <c r="C1919" s="127" t="n">
        <v>29</v>
      </c>
      <c r="D1919" s="125" t="n"/>
    </row>
    <row r="1920">
      <c r="A1920" s="126" t="n">
        <v>45807</v>
      </c>
      <c r="B1920" s="125" t="inlineStr">
        <is>
          <t>Homemade Lemonade</t>
        </is>
      </c>
      <c r="C1920" s="127" t="n">
        <v>33</v>
      </c>
      <c r="D1920" s="125" t="n"/>
    </row>
    <row r="1921">
      <c r="A1921" s="126" t="n">
        <v>45808</v>
      </c>
      <c r="B1921" s="125" t="inlineStr">
        <is>
          <t>Bruschetta</t>
        </is>
      </c>
      <c r="C1921" s="127" t="n">
        <v>27</v>
      </c>
      <c r="D1921" s="125" t="n"/>
    </row>
    <row r="1922">
      <c r="A1922" s="126" t="n">
        <v>45808</v>
      </c>
      <c r="B1922" s="125" t="inlineStr">
        <is>
          <t>Caesar Salad</t>
        </is>
      </c>
      <c r="C1922" s="127" t="n">
        <v>20</v>
      </c>
      <c r="D1922" s="125" t="n"/>
    </row>
    <row r="1923">
      <c r="A1923" s="126" t="n">
        <v>45808</v>
      </c>
      <c r="B1923" s="125" t="inlineStr">
        <is>
          <t>Tomato Soup</t>
        </is>
      </c>
      <c r="C1923" s="127" t="n">
        <v>11</v>
      </c>
      <c r="D1923" s="125" t="n"/>
    </row>
    <row r="1924">
      <c r="A1924" s="126" t="n">
        <v>45808</v>
      </c>
      <c r="B1924" s="125" t="inlineStr">
        <is>
          <t>Spaghetti Carbonara</t>
        </is>
      </c>
      <c r="C1924" s="127" t="n">
        <v>35</v>
      </c>
      <c r="D1924" s="125" t="n"/>
    </row>
    <row r="1925">
      <c r="A1925" s="126" t="n">
        <v>45808</v>
      </c>
      <c r="B1925" s="125" t="inlineStr">
        <is>
          <t>Pizza Margherita</t>
        </is>
      </c>
      <c r="C1925" s="127" t="n">
        <v>37</v>
      </c>
      <c r="D1925" s="125" t="n"/>
    </row>
    <row r="1926">
      <c r="A1926" s="126" t="n">
        <v>45808</v>
      </c>
      <c r="B1926" s="125" t="inlineStr">
        <is>
          <t>Wiener Schnitzel</t>
        </is>
      </c>
      <c r="C1926" s="127" t="n">
        <v>26</v>
      </c>
      <c r="D1926" s="125" t="n"/>
    </row>
    <row r="1927">
      <c r="A1927" s="126" t="n">
        <v>45808</v>
      </c>
      <c r="B1927" s="125" t="inlineStr">
        <is>
          <t>Salmon Fillet</t>
        </is>
      </c>
      <c r="C1927" s="127" t="n">
        <v>9</v>
      </c>
      <c r="D1927" s="125" t="n"/>
    </row>
    <row r="1928">
      <c r="A1928" s="126" t="n">
        <v>45808</v>
      </c>
      <c r="B1928" s="125" t="inlineStr">
        <is>
          <t>Mushroom Risotto</t>
        </is>
      </c>
      <c r="C1928" s="127" t="n">
        <v>8</v>
      </c>
      <c r="D1928" s="125" t="n"/>
    </row>
    <row r="1929">
      <c r="A1929" s="126" t="n">
        <v>45808</v>
      </c>
      <c r="B1929" s="125" t="inlineStr">
        <is>
          <t>Cheeseburger</t>
        </is>
      </c>
      <c r="C1929" s="127" t="n">
        <v>37</v>
      </c>
      <c r="D1929" s="125" t="n"/>
    </row>
    <row r="1930">
      <c r="A1930" s="126" t="n">
        <v>45808</v>
      </c>
      <c r="B1930" s="125" t="inlineStr">
        <is>
          <t>Tiramisu</t>
        </is>
      </c>
      <c r="C1930" s="127" t="n">
        <v>23</v>
      </c>
      <c r="D1930" s="125" t="n"/>
    </row>
    <row r="1931">
      <c r="A1931" s="126" t="n">
        <v>45808</v>
      </c>
      <c r="B1931" s="125" t="inlineStr">
        <is>
          <t>Chocolate Fondant</t>
        </is>
      </c>
      <c r="C1931" s="127" t="n">
        <v>10</v>
      </c>
      <c r="D1931" s="125" t="n"/>
    </row>
    <row r="1932">
      <c r="A1932" s="126" t="n">
        <v>45808</v>
      </c>
      <c r="B1932" s="125" t="inlineStr">
        <is>
          <t>Lemon Sorbet</t>
        </is>
      </c>
      <c r="C1932" s="127" t="n">
        <v>5</v>
      </c>
      <c r="D1932" s="125" t="n"/>
    </row>
    <row r="1933">
      <c r="A1933" s="126" t="n">
        <v>45808</v>
      </c>
      <c r="B1933" s="125" t="inlineStr">
        <is>
          <t>Espresso</t>
        </is>
      </c>
      <c r="C1933" s="127" t="n">
        <v>53</v>
      </c>
      <c r="D1933" s="125" t="n"/>
    </row>
    <row r="1934">
      <c r="A1934" s="126" t="n">
        <v>45808</v>
      </c>
      <c r="B1934" s="125" t="inlineStr">
        <is>
          <t>Cappuccino</t>
        </is>
      </c>
      <c r="C1934" s="127" t="n">
        <v>56</v>
      </c>
      <c r="D1934" s="125" t="n"/>
    </row>
    <row r="1935">
      <c r="A1935" s="126" t="n">
        <v>45808</v>
      </c>
      <c r="B1935" s="125" t="inlineStr">
        <is>
          <t>Homemade Lemonade</t>
        </is>
      </c>
      <c r="C1935" s="127" t="n">
        <v>34</v>
      </c>
      <c r="D1935" s="125" t="n"/>
    </row>
    <row r="1936">
      <c r="A1936" s="126" t="n">
        <v>45809</v>
      </c>
      <c r="B1936" s="125" t="inlineStr">
        <is>
          <t>Bruschetta</t>
        </is>
      </c>
      <c r="C1936" s="127" t="n">
        <v>18</v>
      </c>
      <c r="D1936" s="125" t="n"/>
    </row>
    <row r="1937">
      <c r="A1937" s="126" t="n">
        <v>45809</v>
      </c>
      <c r="B1937" s="125" t="inlineStr">
        <is>
          <t>Caesar Salad</t>
        </is>
      </c>
      <c r="C1937" s="127" t="n">
        <v>14</v>
      </c>
      <c r="D1937" s="125" t="n"/>
    </row>
    <row r="1938">
      <c r="A1938" s="126" t="n">
        <v>45809</v>
      </c>
      <c r="B1938" s="125" t="inlineStr">
        <is>
          <t>Tomato Soup</t>
        </is>
      </c>
      <c r="C1938" s="127" t="n">
        <v>3</v>
      </c>
      <c r="D1938" s="125" t="n"/>
    </row>
    <row r="1939">
      <c r="A1939" s="126" t="n">
        <v>45809</v>
      </c>
      <c r="B1939" s="125" t="inlineStr">
        <is>
          <t>Spaghetti Carbonara</t>
        </is>
      </c>
      <c r="C1939" s="127" t="n">
        <v>40</v>
      </c>
      <c r="D1939" s="125" t="n"/>
    </row>
    <row r="1940">
      <c r="A1940" s="126" t="n">
        <v>45809</v>
      </c>
      <c r="B1940" s="125" t="inlineStr">
        <is>
          <t>Pizza Margherita</t>
        </is>
      </c>
      <c r="C1940" s="127" t="n">
        <v>42</v>
      </c>
      <c r="D1940" s="125" t="n"/>
    </row>
    <row r="1941">
      <c r="A1941" s="126" t="n">
        <v>45809</v>
      </c>
      <c r="B1941" s="125" t="inlineStr">
        <is>
          <t>Wiener Schnitzel</t>
        </is>
      </c>
      <c r="C1941" s="127" t="n">
        <v>19</v>
      </c>
      <c r="D1941" s="125" t="n"/>
    </row>
    <row r="1942">
      <c r="A1942" s="126" t="n">
        <v>45809</v>
      </c>
      <c r="B1942" s="125" t="inlineStr">
        <is>
          <t>Salmon Fillet</t>
        </is>
      </c>
      <c r="C1942" s="127" t="n">
        <v>7</v>
      </c>
      <c r="D1942" s="125" t="n"/>
    </row>
    <row r="1943">
      <c r="A1943" s="126" t="n">
        <v>45809</v>
      </c>
      <c r="B1943" s="125" t="inlineStr">
        <is>
          <t>Mushroom Risotto</t>
        </is>
      </c>
      <c r="C1943" s="127" t="n">
        <v>7</v>
      </c>
      <c r="D1943" s="125" t="n"/>
    </row>
    <row r="1944">
      <c r="A1944" s="126" t="n">
        <v>45809</v>
      </c>
      <c r="B1944" s="125" t="inlineStr">
        <is>
          <t>Cheeseburger</t>
        </is>
      </c>
      <c r="C1944" s="127" t="n">
        <v>26</v>
      </c>
      <c r="D1944" s="125" t="n"/>
    </row>
    <row r="1945">
      <c r="A1945" s="126" t="n">
        <v>45809</v>
      </c>
      <c r="B1945" s="125" t="inlineStr">
        <is>
          <t>Tiramisu</t>
        </is>
      </c>
      <c r="C1945" s="127" t="n">
        <v>24</v>
      </c>
      <c r="D1945" s="125" t="n"/>
    </row>
    <row r="1946">
      <c r="A1946" s="126" t="n">
        <v>45809</v>
      </c>
      <c r="B1946" s="125" t="inlineStr">
        <is>
          <t>Chocolate Fondant</t>
        </is>
      </c>
      <c r="C1946" s="127" t="n">
        <v>6</v>
      </c>
      <c r="D1946" s="125" t="n"/>
    </row>
    <row r="1947">
      <c r="A1947" s="126" t="n">
        <v>45809</v>
      </c>
      <c r="B1947" s="125" t="inlineStr">
        <is>
          <t>Lemon Sorbet</t>
        </is>
      </c>
      <c r="C1947" s="127" t="n">
        <v>7</v>
      </c>
      <c r="D1947" s="125" t="n"/>
    </row>
    <row r="1948">
      <c r="A1948" s="126" t="n">
        <v>45809</v>
      </c>
      <c r="B1948" s="125" t="inlineStr">
        <is>
          <t>Espresso</t>
        </is>
      </c>
      <c r="C1948" s="127" t="n">
        <v>47</v>
      </c>
      <c r="D1948" s="125" t="n"/>
    </row>
    <row r="1949">
      <c r="A1949" s="126" t="n">
        <v>45809</v>
      </c>
      <c r="B1949" s="125" t="inlineStr">
        <is>
          <t>Cappuccino</t>
        </is>
      </c>
      <c r="C1949" s="127" t="n">
        <v>29</v>
      </c>
      <c r="D1949" s="125" t="n"/>
    </row>
    <row r="1950">
      <c r="A1950" s="126" t="n">
        <v>45809</v>
      </c>
      <c r="B1950" s="125" t="inlineStr">
        <is>
          <t>Homemade Lemonade</t>
        </is>
      </c>
      <c r="C1950" s="127" t="n">
        <v>44</v>
      </c>
      <c r="D1950" s="125" t="n"/>
    </row>
    <row r="1951">
      <c r="A1951" s="126" t="n">
        <v>45811</v>
      </c>
      <c r="B1951" s="125" t="inlineStr">
        <is>
          <t>Bruschetta</t>
        </is>
      </c>
      <c r="C1951" s="127" t="n">
        <v>11</v>
      </c>
      <c r="D1951" s="125" t="n"/>
    </row>
    <row r="1952">
      <c r="A1952" s="126" t="n">
        <v>45811</v>
      </c>
      <c r="B1952" s="125" t="inlineStr">
        <is>
          <t>Caesar Salad</t>
        </is>
      </c>
      <c r="C1952" s="127" t="n">
        <v>10</v>
      </c>
      <c r="D1952" s="125" t="n"/>
    </row>
    <row r="1953">
      <c r="A1953" s="126" t="n">
        <v>45811</v>
      </c>
      <c r="B1953" s="125" t="inlineStr">
        <is>
          <t>Tomato Soup</t>
        </is>
      </c>
      <c r="C1953" s="127" t="n">
        <v>2</v>
      </c>
      <c r="D1953" s="125" t="n"/>
    </row>
    <row r="1954">
      <c r="A1954" s="126" t="n">
        <v>45811</v>
      </c>
      <c r="B1954" s="125" t="inlineStr">
        <is>
          <t>Spaghetti Carbonara</t>
        </is>
      </c>
      <c r="C1954" s="127" t="n">
        <v>21</v>
      </c>
      <c r="D1954" s="125" t="n"/>
    </row>
    <row r="1955">
      <c r="A1955" s="126" t="n">
        <v>45811</v>
      </c>
      <c r="B1955" s="125" t="inlineStr">
        <is>
          <t>Pizza Margherita</t>
        </is>
      </c>
      <c r="C1955" s="127" t="n">
        <v>18</v>
      </c>
      <c r="D1955" s="125" t="n"/>
    </row>
    <row r="1956">
      <c r="A1956" s="126" t="n">
        <v>45811</v>
      </c>
      <c r="B1956" s="125" t="inlineStr">
        <is>
          <t>Wiener Schnitzel</t>
        </is>
      </c>
      <c r="C1956" s="127" t="n">
        <v>12</v>
      </c>
      <c r="D1956" s="125" t="n"/>
    </row>
    <row r="1957">
      <c r="A1957" s="126" t="n">
        <v>45811</v>
      </c>
      <c r="B1957" s="125" t="inlineStr">
        <is>
          <t>Salmon Fillet</t>
        </is>
      </c>
      <c r="C1957" s="127" t="n">
        <v>6</v>
      </c>
      <c r="D1957" s="125" t="n"/>
    </row>
    <row r="1958">
      <c r="A1958" s="126" t="n">
        <v>45811</v>
      </c>
      <c r="B1958" s="125" t="inlineStr">
        <is>
          <t>Mushroom Risotto</t>
        </is>
      </c>
      <c r="C1958" s="127" t="n">
        <v>5</v>
      </c>
      <c r="D1958" s="125" t="n"/>
    </row>
    <row r="1959">
      <c r="A1959" s="126" t="n">
        <v>45811</v>
      </c>
      <c r="B1959" s="125" t="inlineStr">
        <is>
          <t>Cheeseburger</t>
        </is>
      </c>
      <c r="C1959" s="127" t="n">
        <v>18</v>
      </c>
      <c r="D1959" s="125" t="n"/>
    </row>
    <row r="1960">
      <c r="A1960" s="126" t="n">
        <v>45811</v>
      </c>
      <c r="B1960" s="125" t="inlineStr">
        <is>
          <t>Tiramisu</t>
        </is>
      </c>
      <c r="C1960" s="127" t="n">
        <v>11</v>
      </c>
      <c r="D1960" s="125" t="n"/>
    </row>
    <row r="1961">
      <c r="A1961" s="126" t="n">
        <v>45811</v>
      </c>
      <c r="B1961" s="125" t="inlineStr">
        <is>
          <t>Chocolate Fondant</t>
        </is>
      </c>
      <c r="C1961" s="127" t="n">
        <v>6</v>
      </c>
      <c r="D1961" s="125" t="n"/>
    </row>
    <row r="1962">
      <c r="A1962" s="126" t="n">
        <v>45811</v>
      </c>
      <c r="B1962" s="125" t="inlineStr">
        <is>
          <t>Lemon Sorbet</t>
        </is>
      </c>
      <c r="C1962" s="127" t="n">
        <v>2</v>
      </c>
      <c r="D1962" s="125" t="n"/>
    </row>
    <row r="1963">
      <c r="A1963" s="126" t="n">
        <v>45811</v>
      </c>
      <c r="B1963" s="125" t="inlineStr">
        <is>
          <t>Espresso</t>
        </is>
      </c>
      <c r="C1963" s="127" t="n">
        <v>25</v>
      </c>
      <c r="D1963" s="125" t="n"/>
    </row>
    <row r="1964">
      <c r="A1964" s="126" t="n">
        <v>45811</v>
      </c>
      <c r="B1964" s="125" t="inlineStr">
        <is>
          <t>Cappuccino</t>
        </is>
      </c>
      <c r="C1964" s="127" t="n">
        <v>26</v>
      </c>
      <c r="D1964" s="125" t="n"/>
    </row>
    <row r="1965">
      <c r="A1965" s="126" t="n">
        <v>45811</v>
      </c>
      <c r="B1965" s="125" t="inlineStr">
        <is>
          <t>Homemade Lemonade</t>
        </is>
      </c>
      <c r="C1965" s="127" t="n">
        <v>30</v>
      </c>
      <c r="D1965" s="125" t="n"/>
    </row>
    <row r="1966">
      <c r="A1966" s="126" t="n">
        <v>45812</v>
      </c>
      <c r="B1966" s="125" t="inlineStr">
        <is>
          <t>Bruschetta</t>
        </is>
      </c>
      <c r="C1966" s="127" t="n">
        <v>10</v>
      </c>
      <c r="D1966" s="125" t="n"/>
    </row>
    <row r="1967">
      <c r="A1967" s="126" t="n">
        <v>45812</v>
      </c>
      <c r="B1967" s="125" t="inlineStr">
        <is>
          <t>Caesar Salad</t>
        </is>
      </c>
      <c r="C1967" s="127" t="n">
        <v>7</v>
      </c>
      <c r="D1967" s="125" t="n"/>
    </row>
    <row r="1968">
      <c r="A1968" s="126" t="n">
        <v>45812</v>
      </c>
      <c r="B1968" s="125" t="inlineStr">
        <is>
          <t>Tomato Soup</t>
        </is>
      </c>
      <c r="C1968" s="127" t="n">
        <v>4</v>
      </c>
      <c r="D1968" s="125" t="n"/>
    </row>
    <row r="1969">
      <c r="A1969" s="126" t="n">
        <v>45812</v>
      </c>
      <c r="B1969" s="125" t="inlineStr">
        <is>
          <t>Spaghetti Carbonara</t>
        </is>
      </c>
      <c r="C1969" s="127" t="n">
        <v>24</v>
      </c>
      <c r="D1969" s="125" t="n"/>
    </row>
    <row r="1970">
      <c r="A1970" s="126" t="n">
        <v>45812</v>
      </c>
      <c r="B1970" s="125" t="inlineStr">
        <is>
          <t>Pizza Margherita</t>
        </is>
      </c>
      <c r="C1970" s="127" t="n">
        <v>25</v>
      </c>
      <c r="D1970" s="125" t="n"/>
    </row>
    <row r="1971">
      <c r="A1971" s="126" t="n">
        <v>45812</v>
      </c>
      <c r="B1971" s="125" t="inlineStr">
        <is>
          <t>Wiener Schnitzel</t>
        </is>
      </c>
      <c r="C1971" s="127" t="n">
        <v>17</v>
      </c>
      <c r="D1971" s="125" t="n"/>
    </row>
    <row r="1972">
      <c r="A1972" s="126" t="n">
        <v>45812</v>
      </c>
      <c r="B1972" s="125" t="inlineStr">
        <is>
          <t>Salmon Fillet</t>
        </is>
      </c>
      <c r="C1972" s="127" t="n">
        <v>7</v>
      </c>
      <c r="D1972" s="125" t="n"/>
    </row>
    <row r="1973">
      <c r="A1973" s="126" t="n">
        <v>45812</v>
      </c>
      <c r="B1973" s="125" t="inlineStr">
        <is>
          <t>Mushroom Risotto</t>
        </is>
      </c>
      <c r="C1973" s="127" t="n">
        <v>2</v>
      </c>
      <c r="D1973" s="125" t="n"/>
    </row>
    <row r="1974">
      <c r="A1974" s="126" t="n">
        <v>45812</v>
      </c>
      <c r="B1974" s="125" t="inlineStr">
        <is>
          <t>Cheeseburger</t>
        </is>
      </c>
      <c r="C1974" s="127" t="n">
        <v>25</v>
      </c>
      <c r="D1974" s="125" t="n"/>
    </row>
    <row r="1975">
      <c r="A1975" s="126" t="n">
        <v>45812</v>
      </c>
      <c r="B1975" s="125" t="inlineStr">
        <is>
          <t>Tiramisu</t>
        </is>
      </c>
      <c r="C1975" s="127" t="n">
        <v>17</v>
      </c>
      <c r="D1975" s="125" t="n"/>
    </row>
    <row r="1976">
      <c r="A1976" s="126" t="n">
        <v>45812</v>
      </c>
      <c r="B1976" s="125" t="inlineStr">
        <is>
          <t>Chocolate Fondant</t>
        </is>
      </c>
      <c r="C1976" s="127" t="n">
        <v>4</v>
      </c>
      <c r="D1976" s="125" t="n"/>
    </row>
    <row r="1977">
      <c r="A1977" s="126" t="n">
        <v>45812</v>
      </c>
      <c r="B1977" s="125" t="inlineStr">
        <is>
          <t>Lemon Sorbet</t>
        </is>
      </c>
      <c r="C1977" s="127" t="n">
        <v>6</v>
      </c>
      <c r="D1977" s="125" t="n"/>
    </row>
    <row r="1978">
      <c r="A1978" s="126" t="n">
        <v>45812</v>
      </c>
      <c r="B1978" s="125" t="inlineStr">
        <is>
          <t>Espresso</t>
        </is>
      </c>
      <c r="C1978" s="127" t="n">
        <v>23</v>
      </c>
      <c r="D1978" s="125" t="n"/>
    </row>
    <row r="1979">
      <c r="A1979" s="126" t="n">
        <v>45812</v>
      </c>
      <c r="B1979" s="125" t="inlineStr">
        <is>
          <t>Cappuccino</t>
        </is>
      </c>
      <c r="C1979" s="127" t="n">
        <v>32</v>
      </c>
      <c r="D1979" s="125" t="n"/>
    </row>
    <row r="1980">
      <c r="A1980" s="126" t="n">
        <v>45812</v>
      </c>
      <c r="B1980" s="125" t="inlineStr">
        <is>
          <t>Homemade Lemonade</t>
        </is>
      </c>
      <c r="C1980" s="127" t="n">
        <v>34</v>
      </c>
      <c r="D1980" s="125" t="n"/>
    </row>
    <row r="1981">
      <c r="A1981" s="126" t="n">
        <v>45813</v>
      </c>
      <c r="B1981" s="125" t="inlineStr">
        <is>
          <t>Bruschetta</t>
        </is>
      </c>
      <c r="C1981" s="127" t="n">
        <v>20</v>
      </c>
      <c r="D1981" s="125" t="n"/>
    </row>
    <row r="1982">
      <c r="A1982" s="126" t="n">
        <v>45813</v>
      </c>
      <c r="B1982" s="125" t="inlineStr">
        <is>
          <t>Caesar Salad</t>
        </is>
      </c>
      <c r="C1982" s="127" t="n">
        <v>11</v>
      </c>
      <c r="D1982" s="125" t="n"/>
    </row>
    <row r="1983">
      <c r="A1983" s="126" t="n">
        <v>45813</v>
      </c>
      <c r="B1983" s="125" t="inlineStr">
        <is>
          <t>Tomato Soup</t>
        </is>
      </c>
      <c r="C1983" s="127" t="n">
        <v>3</v>
      </c>
      <c r="D1983" s="125" t="n"/>
    </row>
    <row r="1984">
      <c r="A1984" s="126" t="n">
        <v>45813</v>
      </c>
      <c r="B1984" s="125" t="inlineStr">
        <is>
          <t>Spaghetti Carbonara</t>
        </is>
      </c>
      <c r="C1984" s="127" t="n">
        <v>32</v>
      </c>
      <c r="D1984" s="125" t="n"/>
    </row>
    <row r="1985">
      <c r="A1985" s="126" t="n">
        <v>45813</v>
      </c>
      <c r="B1985" s="125" t="inlineStr">
        <is>
          <t>Pizza Margherita</t>
        </is>
      </c>
      <c r="C1985" s="127" t="n">
        <v>30</v>
      </c>
      <c r="D1985" s="125" t="n"/>
    </row>
    <row r="1986">
      <c r="A1986" s="126" t="n">
        <v>45813</v>
      </c>
      <c r="B1986" s="125" t="inlineStr">
        <is>
          <t>Wiener Schnitzel</t>
        </is>
      </c>
      <c r="C1986" s="127" t="n">
        <v>17</v>
      </c>
      <c r="D1986" s="125" t="n"/>
    </row>
    <row r="1987">
      <c r="A1987" s="126" t="n">
        <v>45813</v>
      </c>
      <c r="B1987" s="125" t="inlineStr">
        <is>
          <t>Salmon Fillet</t>
        </is>
      </c>
      <c r="C1987" s="127" t="n">
        <v>6</v>
      </c>
      <c r="D1987" s="125" t="n"/>
    </row>
    <row r="1988">
      <c r="A1988" s="126" t="n">
        <v>45813</v>
      </c>
      <c r="B1988" s="125" t="inlineStr">
        <is>
          <t>Mushroom Risotto</t>
        </is>
      </c>
      <c r="C1988" s="127" t="n">
        <v>6</v>
      </c>
      <c r="D1988" s="125" t="n"/>
    </row>
    <row r="1989">
      <c r="A1989" s="126" t="n">
        <v>45813</v>
      </c>
      <c r="B1989" s="125" t="inlineStr">
        <is>
          <t>Cheeseburger</t>
        </is>
      </c>
      <c r="C1989" s="127" t="n">
        <v>19</v>
      </c>
      <c r="D1989" s="125" t="n"/>
    </row>
    <row r="1990">
      <c r="A1990" s="126" t="n">
        <v>45813</v>
      </c>
      <c r="B1990" s="125" t="inlineStr">
        <is>
          <t>Tiramisu</t>
        </is>
      </c>
      <c r="C1990" s="127" t="n">
        <v>18</v>
      </c>
      <c r="D1990" s="125" t="n"/>
    </row>
    <row r="1991">
      <c r="A1991" s="126" t="n">
        <v>45813</v>
      </c>
      <c r="B1991" s="125" t="inlineStr">
        <is>
          <t>Chocolate Fondant</t>
        </is>
      </c>
      <c r="C1991" s="127" t="n">
        <v>7</v>
      </c>
      <c r="D1991" s="125" t="n"/>
    </row>
    <row r="1992">
      <c r="A1992" s="126" t="n">
        <v>45813</v>
      </c>
      <c r="B1992" s="125" t="inlineStr">
        <is>
          <t>Lemon Sorbet</t>
        </is>
      </c>
      <c r="C1992" s="127" t="n">
        <v>5</v>
      </c>
      <c r="D1992" s="125" t="n"/>
    </row>
    <row r="1993">
      <c r="A1993" s="126" t="n">
        <v>45813</v>
      </c>
      <c r="B1993" s="125" t="inlineStr">
        <is>
          <t>Espresso</t>
        </is>
      </c>
      <c r="C1993" s="127" t="n">
        <v>50</v>
      </c>
      <c r="D1993" s="125" t="n"/>
    </row>
    <row r="1994">
      <c r="A1994" s="126" t="n">
        <v>45813</v>
      </c>
      <c r="B1994" s="125" t="inlineStr">
        <is>
          <t>Cappuccino</t>
        </is>
      </c>
      <c r="C1994" s="127" t="n">
        <v>28</v>
      </c>
      <c r="D1994" s="125" t="n"/>
    </row>
    <row r="1995">
      <c r="A1995" s="126" t="n">
        <v>45813</v>
      </c>
      <c r="B1995" s="125" t="inlineStr">
        <is>
          <t>Homemade Lemonade</t>
        </is>
      </c>
      <c r="C1995" s="127" t="n">
        <v>44</v>
      </c>
      <c r="D1995" s="125" t="n"/>
    </row>
    <row r="1996">
      <c r="A1996" s="126" t="n">
        <v>45814</v>
      </c>
      <c r="B1996" s="125" t="inlineStr">
        <is>
          <t>Bruschetta</t>
        </is>
      </c>
      <c r="C1996" s="127" t="n">
        <v>17</v>
      </c>
      <c r="D1996" s="125" t="n"/>
    </row>
    <row r="1997">
      <c r="A1997" s="126" t="n">
        <v>45814</v>
      </c>
      <c r="B1997" s="125" t="inlineStr">
        <is>
          <t>Caesar Salad</t>
        </is>
      </c>
      <c r="C1997" s="127" t="n">
        <v>18</v>
      </c>
      <c r="D1997" s="125" t="n"/>
    </row>
    <row r="1998">
      <c r="A1998" s="126" t="n">
        <v>45814</v>
      </c>
      <c r="B1998" s="125" t="inlineStr">
        <is>
          <t>Tomato Soup</t>
        </is>
      </c>
      <c r="C1998" s="127" t="n">
        <v>2</v>
      </c>
      <c r="D1998" s="125" t="n"/>
    </row>
    <row r="1999">
      <c r="A1999" s="126" t="n">
        <v>45814</v>
      </c>
      <c r="B1999" s="125" t="inlineStr">
        <is>
          <t>Spaghetti Carbonara</t>
        </is>
      </c>
      <c r="C1999" s="127" t="n">
        <v>37</v>
      </c>
      <c r="D1999" s="125" t="n"/>
    </row>
    <row r="2000">
      <c r="A2000" s="126" t="n">
        <v>45814</v>
      </c>
      <c r="B2000" s="125" t="inlineStr">
        <is>
          <t>Pizza Margherita</t>
        </is>
      </c>
      <c r="C2000" s="127" t="n">
        <v>43</v>
      </c>
      <c r="D2000" s="125" t="n"/>
    </row>
    <row r="2001">
      <c r="A2001" s="126" t="n">
        <v>45814</v>
      </c>
      <c r="B2001" s="125" t="inlineStr">
        <is>
          <t>Wiener Schnitzel</t>
        </is>
      </c>
      <c r="C2001" s="127" t="n">
        <v>23</v>
      </c>
      <c r="D2001" s="125" t="n"/>
    </row>
    <row r="2002">
      <c r="A2002" s="126" t="n">
        <v>45814</v>
      </c>
      <c r="B2002" s="125" t="inlineStr">
        <is>
          <t>Salmon Fillet</t>
        </is>
      </c>
      <c r="C2002" s="127" t="n">
        <v>8</v>
      </c>
      <c r="D2002" s="125" t="n"/>
    </row>
    <row r="2003">
      <c r="A2003" s="126" t="n">
        <v>45814</v>
      </c>
      <c r="B2003" s="125" t="inlineStr">
        <is>
          <t>Mushroom Risotto</t>
        </is>
      </c>
      <c r="C2003" s="127" t="n">
        <v>7</v>
      </c>
      <c r="D2003" s="125" t="n"/>
    </row>
    <row r="2004">
      <c r="A2004" s="126" t="n">
        <v>45814</v>
      </c>
      <c r="B2004" s="125" t="inlineStr">
        <is>
          <t>Cheeseburger</t>
        </is>
      </c>
      <c r="C2004" s="127" t="n">
        <v>27</v>
      </c>
      <c r="D2004" s="125" t="n"/>
    </row>
    <row r="2005">
      <c r="A2005" s="126" t="n">
        <v>45814</v>
      </c>
      <c r="B2005" s="125" t="inlineStr">
        <is>
          <t>Tiramisu</t>
        </is>
      </c>
      <c r="C2005" s="127" t="n">
        <v>13</v>
      </c>
      <c r="D2005" s="125" t="n"/>
    </row>
    <row r="2006">
      <c r="A2006" s="126" t="n">
        <v>45814</v>
      </c>
      <c r="B2006" s="125" t="inlineStr">
        <is>
          <t>Chocolate Fondant</t>
        </is>
      </c>
      <c r="C2006" s="127" t="n">
        <v>8</v>
      </c>
      <c r="D2006" s="125" t="n"/>
    </row>
    <row r="2007">
      <c r="A2007" s="126" t="n">
        <v>45814</v>
      </c>
      <c r="B2007" s="125" t="inlineStr">
        <is>
          <t>Lemon Sorbet</t>
        </is>
      </c>
      <c r="C2007" s="127" t="n">
        <v>6</v>
      </c>
      <c r="D2007" s="125" t="n"/>
    </row>
    <row r="2008">
      <c r="A2008" s="126" t="n">
        <v>45814</v>
      </c>
      <c r="B2008" s="125" t="inlineStr">
        <is>
          <t>Espresso</t>
        </is>
      </c>
      <c r="C2008" s="127" t="n">
        <v>45</v>
      </c>
      <c r="D2008" s="125" t="n"/>
    </row>
    <row r="2009">
      <c r="A2009" s="126" t="n">
        <v>45814</v>
      </c>
      <c r="B2009" s="125" t="inlineStr">
        <is>
          <t>Cappuccino</t>
        </is>
      </c>
      <c r="C2009" s="127" t="n">
        <v>32</v>
      </c>
      <c r="D2009" s="125" t="n"/>
    </row>
    <row r="2010">
      <c r="A2010" s="126" t="n">
        <v>45814</v>
      </c>
      <c r="B2010" s="125" t="inlineStr">
        <is>
          <t>Homemade Lemonade</t>
        </is>
      </c>
      <c r="C2010" s="127" t="n">
        <v>46</v>
      </c>
      <c r="D2010" s="125" t="n"/>
    </row>
    <row r="2011">
      <c r="A2011" s="126" t="n">
        <v>45815</v>
      </c>
      <c r="B2011" s="125" t="inlineStr">
        <is>
          <t>Bruschetta</t>
        </is>
      </c>
      <c r="C2011" s="127" t="n">
        <v>25</v>
      </c>
      <c r="D2011" s="125" t="n"/>
    </row>
    <row r="2012">
      <c r="A2012" s="126" t="n">
        <v>45815</v>
      </c>
      <c r="B2012" s="125" t="inlineStr">
        <is>
          <t>Caesar Salad</t>
        </is>
      </c>
      <c r="C2012" s="127" t="n">
        <v>18</v>
      </c>
      <c r="D2012" s="125" t="n"/>
    </row>
    <row r="2013">
      <c r="A2013" s="126" t="n">
        <v>45815</v>
      </c>
      <c r="B2013" s="125" t="inlineStr">
        <is>
          <t>Tomato Soup</t>
        </is>
      </c>
      <c r="C2013" s="127" t="n">
        <v>5</v>
      </c>
      <c r="D2013" s="125" t="n"/>
    </row>
    <row r="2014">
      <c r="A2014" s="126" t="n">
        <v>45815</v>
      </c>
      <c r="B2014" s="125" t="inlineStr">
        <is>
          <t>Spaghetti Carbonara</t>
        </is>
      </c>
      <c r="C2014" s="127" t="n">
        <v>50</v>
      </c>
      <c r="D2014" s="125" t="n"/>
    </row>
    <row r="2015">
      <c r="A2015" s="126" t="n">
        <v>45815</v>
      </c>
      <c r="B2015" s="125" t="inlineStr">
        <is>
          <t>Pizza Margherita</t>
        </is>
      </c>
      <c r="C2015" s="127" t="n">
        <v>59</v>
      </c>
      <c r="D2015" s="125" t="n"/>
    </row>
    <row r="2016">
      <c r="A2016" s="126" t="n">
        <v>45815</v>
      </c>
      <c r="B2016" s="125" t="inlineStr">
        <is>
          <t>Wiener Schnitzel</t>
        </is>
      </c>
      <c r="C2016" s="127" t="n">
        <v>33</v>
      </c>
      <c r="D2016" s="125" t="n"/>
    </row>
    <row r="2017">
      <c r="A2017" s="126" t="n">
        <v>45815</v>
      </c>
      <c r="B2017" s="125" t="inlineStr">
        <is>
          <t>Salmon Fillet</t>
        </is>
      </c>
      <c r="C2017" s="127" t="n">
        <v>12</v>
      </c>
      <c r="D2017" s="125" t="n"/>
    </row>
    <row r="2018">
      <c r="A2018" s="126" t="n">
        <v>45815</v>
      </c>
      <c r="B2018" s="125" t="inlineStr">
        <is>
          <t>Mushroom Risotto</t>
        </is>
      </c>
      <c r="C2018" s="127" t="n">
        <v>8</v>
      </c>
      <c r="D2018" s="125" t="n"/>
    </row>
    <row r="2019">
      <c r="A2019" s="126" t="n">
        <v>45815</v>
      </c>
      <c r="B2019" s="125" t="inlineStr">
        <is>
          <t>Cheeseburger</t>
        </is>
      </c>
      <c r="C2019" s="127" t="n">
        <v>34</v>
      </c>
      <c r="D2019" s="125" t="n"/>
    </row>
    <row r="2020">
      <c r="A2020" s="126" t="n">
        <v>45815</v>
      </c>
      <c r="B2020" s="125" t="inlineStr">
        <is>
          <t>Tiramisu</t>
        </is>
      </c>
      <c r="C2020" s="127" t="n">
        <v>30</v>
      </c>
      <c r="D2020" s="125" t="n"/>
    </row>
    <row r="2021">
      <c r="A2021" s="126" t="n">
        <v>45815</v>
      </c>
      <c r="B2021" s="125" t="inlineStr">
        <is>
          <t>Chocolate Fondant</t>
        </is>
      </c>
      <c r="C2021" s="127" t="n">
        <v>9</v>
      </c>
      <c r="D2021" s="125" t="n"/>
    </row>
    <row r="2022">
      <c r="A2022" s="126" t="n">
        <v>45815</v>
      </c>
      <c r="B2022" s="125" t="inlineStr">
        <is>
          <t>Lemon Sorbet</t>
        </is>
      </c>
      <c r="C2022" s="127" t="n">
        <v>8</v>
      </c>
      <c r="D2022" s="125" t="n"/>
    </row>
    <row r="2023">
      <c r="A2023" s="126" t="n">
        <v>45815</v>
      </c>
      <c r="B2023" s="125" t="inlineStr">
        <is>
          <t>Espresso</t>
        </is>
      </c>
      <c r="C2023" s="127" t="n">
        <v>61</v>
      </c>
      <c r="D2023" s="125" t="n"/>
    </row>
    <row r="2024">
      <c r="A2024" s="126" t="n">
        <v>45815</v>
      </c>
      <c r="B2024" s="125" t="inlineStr">
        <is>
          <t>Cappuccino</t>
        </is>
      </c>
      <c r="C2024" s="127" t="n">
        <v>48</v>
      </c>
      <c r="D2024" s="125" t="n"/>
    </row>
    <row r="2025">
      <c r="A2025" s="126" t="n">
        <v>45815</v>
      </c>
      <c r="B2025" s="125" t="inlineStr">
        <is>
          <t>Homemade Lemonade</t>
        </is>
      </c>
      <c r="C2025" s="127" t="n">
        <v>51</v>
      </c>
      <c r="D2025" s="125" t="n"/>
    </row>
    <row r="2026">
      <c r="A2026" s="126" t="n">
        <v>45816</v>
      </c>
      <c r="B2026" s="125" t="inlineStr">
        <is>
          <t>Bruschetta</t>
        </is>
      </c>
      <c r="C2026" s="127" t="n">
        <v>21</v>
      </c>
      <c r="D2026" s="125" t="n"/>
    </row>
    <row r="2027">
      <c r="A2027" s="126" t="n">
        <v>45816</v>
      </c>
      <c r="B2027" s="125" t="inlineStr">
        <is>
          <t>Caesar Salad</t>
        </is>
      </c>
      <c r="C2027" s="127" t="n">
        <v>14</v>
      </c>
      <c r="D2027" s="125" t="n"/>
    </row>
    <row r="2028">
      <c r="A2028" s="126" t="n">
        <v>45816</v>
      </c>
      <c r="B2028" s="125" t="inlineStr">
        <is>
          <t>Tomato Soup</t>
        </is>
      </c>
      <c r="C2028" s="127" t="n">
        <v>5</v>
      </c>
      <c r="D2028" s="125" t="n"/>
    </row>
    <row r="2029">
      <c r="A2029" s="126" t="n">
        <v>45816</v>
      </c>
      <c r="B2029" s="125" t="inlineStr">
        <is>
          <t>Spaghetti Carbonara</t>
        </is>
      </c>
      <c r="C2029" s="127" t="n">
        <v>39</v>
      </c>
      <c r="D2029" s="125" t="n"/>
    </row>
    <row r="2030">
      <c r="A2030" s="126" t="n">
        <v>45816</v>
      </c>
      <c r="B2030" s="125" t="inlineStr">
        <is>
          <t>Pizza Margherita</t>
        </is>
      </c>
      <c r="C2030" s="127" t="n">
        <v>45</v>
      </c>
      <c r="D2030" s="125" t="n"/>
    </row>
    <row r="2031">
      <c r="A2031" s="126" t="n">
        <v>45816</v>
      </c>
      <c r="B2031" s="125" t="inlineStr">
        <is>
          <t>Wiener Schnitzel</t>
        </is>
      </c>
      <c r="C2031" s="127" t="n">
        <v>26</v>
      </c>
      <c r="D2031" s="125" t="n"/>
    </row>
    <row r="2032">
      <c r="A2032" s="126" t="n">
        <v>45816</v>
      </c>
      <c r="B2032" s="125" t="inlineStr">
        <is>
          <t>Salmon Fillet</t>
        </is>
      </c>
      <c r="C2032" s="127" t="n">
        <v>6</v>
      </c>
      <c r="D2032" s="125" t="n"/>
    </row>
    <row r="2033">
      <c r="A2033" s="126" t="n">
        <v>45816</v>
      </c>
      <c r="B2033" s="125" t="inlineStr">
        <is>
          <t>Mushroom Risotto</t>
        </is>
      </c>
      <c r="C2033" s="127" t="n">
        <v>5</v>
      </c>
      <c r="D2033" s="125" t="n"/>
    </row>
    <row r="2034">
      <c r="A2034" s="126" t="n">
        <v>45816</v>
      </c>
      <c r="B2034" s="125" t="inlineStr">
        <is>
          <t>Cheeseburger</t>
        </is>
      </c>
      <c r="C2034" s="127" t="n">
        <v>25</v>
      </c>
      <c r="D2034" s="125" t="n"/>
    </row>
    <row r="2035">
      <c r="A2035" s="126" t="n">
        <v>45816</v>
      </c>
      <c r="B2035" s="125" t="inlineStr">
        <is>
          <t>Tiramisu</t>
        </is>
      </c>
      <c r="C2035" s="127" t="n">
        <v>22</v>
      </c>
      <c r="D2035" s="125" t="n"/>
    </row>
    <row r="2036">
      <c r="A2036" s="126" t="n">
        <v>45816</v>
      </c>
      <c r="B2036" s="125" t="inlineStr">
        <is>
          <t>Chocolate Fondant</t>
        </is>
      </c>
      <c r="C2036" s="127" t="n">
        <v>10</v>
      </c>
      <c r="D2036" s="125" t="n"/>
    </row>
    <row r="2037">
      <c r="A2037" s="126" t="n">
        <v>45816</v>
      </c>
      <c r="B2037" s="125" t="inlineStr">
        <is>
          <t>Lemon Sorbet</t>
        </is>
      </c>
      <c r="C2037" s="127" t="n">
        <v>5</v>
      </c>
      <c r="D2037" s="125" t="n"/>
    </row>
    <row r="2038">
      <c r="A2038" s="126" t="n">
        <v>45816</v>
      </c>
      <c r="B2038" s="125" t="inlineStr">
        <is>
          <t>Espresso</t>
        </is>
      </c>
      <c r="C2038" s="127" t="n">
        <v>49</v>
      </c>
      <c r="D2038" s="125" t="n"/>
    </row>
    <row r="2039">
      <c r="A2039" s="126" t="n">
        <v>45816</v>
      </c>
      <c r="B2039" s="125" t="inlineStr">
        <is>
          <t>Cappuccino</t>
        </is>
      </c>
      <c r="C2039" s="127" t="n">
        <v>31</v>
      </c>
      <c r="D2039" s="125" t="n"/>
    </row>
    <row r="2040">
      <c r="A2040" s="126" t="n">
        <v>45816</v>
      </c>
      <c r="B2040" s="125" t="inlineStr">
        <is>
          <t>Homemade Lemonade</t>
        </is>
      </c>
      <c r="C2040" s="127" t="n">
        <v>38</v>
      </c>
      <c r="D2040" s="125" t="n"/>
    </row>
    <row r="2041">
      <c r="A2041" s="126" t="n">
        <v>45818</v>
      </c>
      <c r="B2041" s="125" t="inlineStr">
        <is>
          <t>Bruschetta</t>
        </is>
      </c>
      <c r="C2041" s="127" t="n">
        <v>10</v>
      </c>
      <c r="D2041" s="125" t="n"/>
    </row>
    <row r="2042">
      <c r="A2042" s="126" t="n">
        <v>45818</v>
      </c>
      <c r="B2042" s="125" t="inlineStr">
        <is>
          <t>Caesar Salad</t>
        </is>
      </c>
      <c r="C2042" s="127" t="n">
        <v>10</v>
      </c>
      <c r="D2042" s="125" t="n"/>
    </row>
    <row r="2043">
      <c r="A2043" s="126" t="n">
        <v>45818</v>
      </c>
      <c r="B2043" s="125" t="inlineStr">
        <is>
          <t>Tomato Soup</t>
        </is>
      </c>
      <c r="C2043" s="127" t="n">
        <v>3</v>
      </c>
      <c r="D2043" s="125" t="n"/>
    </row>
    <row r="2044">
      <c r="A2044" s="126" t="n">
        <v>45818</v>
      </c>
      <c r="B2044" s="125" t="inlineStr">
        <is>
          <t>Spaghetti Carbonara</t>
        </is>
      </c>
      <c r="C2044" s="127" t="n">
        <v>25</v>
      </c>
      <c r="D2044" s="125" t="n"/>
    </row>
    <row r="2045">
      <c r="A2045" s="126" t="n">
        <v>45818</v>
      </c>
      <c r="B2045" s="125" t="inlineStr">
        <is>
          <t>Pizza Margherita</t>
        </is>
      </c>
      <c r="C2045" s="127" t="n">
        <v>21</v>
      </c>
      <c r="D2045" s="125" t="n"/>
    </row>
    <row r="2046">
      <c r="A2046" s="126" t="n">
        <v>45818</v>
      </c>
      <c r="B2046" s="125" t="inlineStr">
        <is>
          <t>Wiener Schnitzel</t>
        </is>
      </c>
      <c r="C2046" s="127" t="n">
        <v>17</v>
      </c>
      <c r="D2046" s="125" t="n"/>
    </row>
    <row r="2047">
      <c r="A2047" s="126" t="n">
        <v>45818</v>
      </c>
      <c r="B2047" s="125" t="inlineStr">
        <is>
          <t>Salmon Fillet</t>
        </is>
      </c>
      <c r="C2047" s="127" t="n">
        <v>6</v>
      </c>
      <c r="D2047" s="125" t="n"/>
    </row>
    <row r="2048">
      <c r="A2048" s="126" t="n">
        <v>45818</v>
      </c>
      <c r="B2048" s="125" t="inlineStr">
        <is>
          <t>Mushroom Risotto</t>
        </is>
      </c>
      <c r="C2048" s="127" t="n">
        <v>4</v>
      </c>
      <c r="D2048" s="125" t="n"/>
    </row>
    <row r="2049">
      <c r="A2049" s="126" t="n">
        <v>45818</v>
      </c>
      <c r="B2049" s="125" t="inlineStr">
        <is>
          <t>Cheeseburger</t>
        </is>
      </c>
      <c r="C2049" s="127" t="n">
        <v>19</v>
      </c>
      <c r="D2049" s="125" t="n"/>
    </row>
    <row r="2050">
      <c r="A2050" s="126" t="n">
        <v>45818</v>
      </c>
      <c r="B2050" s="125" t="inlineStr">
        <is>
          <t>Tiramisu</t>
        </is>
      </c>
      <c r="C2050" s="127" t="n">
        <v>11</v>
      </c>
      <c r="D2050" s="125" t="n"/>
    </row>
    <row r="2051">
      <c r="A2051" s="126" t="n">
        <v>45818</v>
      </c>
      <c r="B2051" s="125" t="inlineStr">
        <is>
          <t>Chocolate Fondant</t>
        </is>
      </c>
      <c r="C2051" s="127" t="n">
        <v>4</v>
      </c>
      <c r="D2051" s="125" t="n"/>
    </row>
    <row r="2052">
      <c r="A2052" s="126" t="n">
        <v>45818</v>
      </c>
      <c r="B2052" s="125" t="inlineStr">
        <is>
          <t>Lemon Sorbet</t>
        </is>
      </c>
      <c r="C2052" s="127" t="n">
        <v>4</v>
      </c>
      <c r="D2052" s="125" t="n"/>
    </row>
    <row r="2053">
      <c r="A2053" s="126" t="n">
        <v>45818</v>
      </c>
      <c r="B2053" s="125" t="inlineStr">
        <is>
          <t>Espresso</t>
        </is>
      </c>
      <c r="C2053" s="127" t="n">
        <v>25</v>
      </c>
      <c r="D2053" s="125" t="n"/>
    </row>
    <row r="2054">
      <c r="A2054" s="126" t="n">
        <v>45818</v>
      </c>
      <c r="B2054" s="125" t="inlineStr">
        <is>
          <t>Cappuccino</t>
        </is>
      </c>
      <c r="C2054" s="127" t="n">
        <v>35</v>
      </c>
      <c r="D2054" s="125" t="n"/>
    </row>
    <row r="2055">
      <c r="A2055" s="126" t="n">
        <v>45818</v>
      </c>
      <c r="B2055" s="125" t="inlineStr">
        <is>
          <t>Homemade Lemonade</t>
        </is>
      </c>
      <c r="C2055" s="127" t="n">
        <v>25</v>
      </c>
      <c r="D2055" s="125" t="n"/>
    </row>
    <row r="2056">
      <c r="A2056" s="126" t="n">
        <v>45819</v>
      </c>
      <c r="B2056" s="125" t="inlineStr">
        <is>
          <t>Bruschetta</t>
        </is>
      </c>
      <c r="C2056" s="127" t="n">
        <v>17</v>
      </c>
      <c r="D2056" s="125" t="n"/>
    </row>
    <row r="2057">
      <c r="A2057" s="126" t="n">
        <v>45819</v>
      </c>
      <c r="B2057" s="125" t="inlineStr">
        <is>
          <t>Caesar Salad</t>
        </is>
      </c>
      <c r="C2057" s="127" t="n">
        <v>11</v>
      </c>
      <c r="D2057" s="125" t="n"/>
    </row>
    <row r="2058">
      <c r="A2058" s="126" t="n">
        <v>45819</v>
      </c>
      <c r="B2058" s="125" t="inlineStr">
        <is>
          <t>Tomato Soup</t>
        </is>
      </c>
      <c r="C2058" s="127" t="n">
        <v>3</v>
      </c>
      <c r="D2058" s="125" t="n"/>
    </row>
    <row r="2059">
      <c r="A2059" s="126" t="n">
        <v>45819</v>
      </c>
      <c r="B2059" s="125" t="inlineStr">
        <is>
          <t>Spaghetti Carbonara</t>
        </is>
      </c>
      <c r="C2059" s="127" t="n">
        <v>27</v>
      </c>
      <c r="D2059" s="125" t="n"/>
    </row>
    <row r="2060">
      <c r="A2060" s="126" t="n">
        <v>45819</v>
      </c>
      <c r="B2060" s="125" t="inlineStr">
        <is>
          <t>Pizza Margherita</t>
        </is>
      </c>
      <c r="C2060" s="127" t="n">
        <v>26</v>
      </c>
      <c r="D2060" s="125" t="n"/>
    </row>
    <row r="2061">
      <c r="A2061" s="126" t="n">
        <v>45819</v>
      </c>
      <c r="B2061" s="125" t="inlineStr">
        <is>
          <t>Wiener Schnitzel</t>
        </is>
      </c>
      <c r="C2061" s="127" t="n">
        <v>20</v>
      </c>
      <c r="D2061" s="125" t="n"/>
    </row>
    <row r="2062">
      <c r="A2062" s="126" t="n">
        <v>45819</v>
      </c>
      <c r="B2062" s="125" t="inlineStr">
        <is>
          <t>Salmon Fillet</t>
        </is>
      </c>
      <c r="C2062" s="127" t="n">
        <v>6</v>
      </c>
      <c r="D2062" s="125" t="n"/>
    </row>
    <row r="2063">
      <c r="A2063" s="126" t="n">
        <v>45819</v>
      </c>
      <c r="B2063" s="125" t="inlineStr">
        <is>
          <t>Mushroom Risotto</t>
        </is>
      </c>
      <c r="C2063" s="127" t="n">
        <v>3</v>
      </c>
      <c r="D2063" s="125" t="n"/>
    </row>
    <row r="2064">
      <c r="A2064" s="126" t="n">
        <v>45819</v>
      </c>
      <c r="B2064" s="125" t="inlineStr">
        <is>
          <t>Cheeseburger</t>
        </is>
      </c>
      <c r="C2064" s="127" t="n">
        <v>23</v>
      </c>
      <c r="D2064" s="125" t="n"/>
    </row>
    <row r="2065">
      <c r="A2065" s="126" t="n">
        <v>45819</v>
      </c>
      <c r="B2065" s="125" t="inlineStr">
        <is>
          <t>Tiramisu</t>
        </is>
      </c>
      <c r="C2065" s="127" t="n">
        <v>16</v>
      </c>
      <c r="D2065" s="125" t="n"/>
    </row>
    <row r="2066">
      <c r="A2066" s="126" t="n">
        <v>45819</v>
      </c>
      <c r="B2066" s="125" t="inlineStr">
        <is>
          <t>Chocolate Fondant</t>
        </is>
      </c>
      <c r="C2066" s="127" t="n">
        <v>6</v>
      </c>
      <c r="D2066" s="125" t="n"/>
    </row>
    <row r="2067">
      <c r="A2067" s="126" t="n">
        <v>45819</v>
      </c>
      <c r="B2067" s="125" t="inlineStr">
        <is>
          <t>Lemon Sorbet</t>
        </is>
      </c>
      <c r="C2067" s="127" t="n">
        <v>6</v>
      </c>
      <c r="D2067" s="125" t="n"/>
    </row>
    <row r="2068">
      <c r="A2068" s="126" t="n">
        <v>45819</v>
      </c>
      <c r="B2068" s="125" t="inlineStr">
        <is>
          <t>Espresso</t>
        </is>
      </c>
      <c r="C2068" s="127" t="n">
        <v>31</v>
      </c>
      <c r="D2068" s="125" t="n"/>
    </row>
    <row r="2069">
      <c r="A2069" s="126" t="n">
        <v>45819</v>
      </c>
      <c r="B2069" s="125" t="inlineStr">
        <is>
          <t>Cappuccino</t>
        </is>
      </c>
      <c r="C2069" s="127" t="n">
        <v>29</v>
      </c>
      <c r="D2069" s="125" t="n"/>
    </row>
    <row r="2070">
      <c r="A2070" s="126" t="n">
        <v>45819</v>
      </c>
      <c r="B2070" s="125" t="inlineStr">
        <is>
          <t>Homemade Lemonade</t>
        </is>
      </c>
      <c r="C2070" s="127" t="n">
        <v>36</v>
      </c>
      <c r="D2070" s="125" t="n"/>
    </row>
    <row r="2071">
      <c r="A2071" s="126" t="n">
        <v>45820</v>
      </c>
      <c r="B2071" s="125" t="inlineStr">
        <is>
          <t>Bruschetta</t>
        </is>
      </c>
      <c r="C2071" s="127" t="n">
        <v>12</v>
      </c>
      <c r="D2071" s="125" t="n"/>
    </row>
    <row r="2072">
      <c r="A2072" s="126" t="n">
        <v>45820</v>
      </c>
      <c r="B2072" s="125" t="inlineStr">
        <is>
          <t>Caesar Salad</t>
        </is>
      </c>
      <c r="C2072" s="127" t="n">
        <v>15</v>
      </c>
      <c r="D2072" s="125" t="n"/>
    </row>
    <row r="2073">
      <c r="A2073" s="126" t="n">
        <v>45820</v>
      </c>
      <c r="B2073" s="125" t="inlineStr">
        <is>
          <t>Tomato Soup</t>
        </is>
      </c>
      <c r="C2073" s="127" t="n">
        <v>2</v>
      </c>
      <c r="D2073" s="125" t="n"/>
    </row>
    <row r="2074">
      <c r="A2074" s="126" t="n">
        <v>45820</v>
      </c>
      <c r="B2074" s="125" t="inlineStr">
        <is>
          <t>Spaghetti Carbonara</t>
        </is>
      </c>
      <c r="C2074" s="127" t="n">
        <v>21</v>
      </c>
      <c r="D2074" s="125" t="n"/>
    </row>
    <row r="2075">
      <c r="A2075" s="126" t="n">
        <v>45820</v>
      </c>
      <c r="B2075" s="125" t="inlineStr">
        <is>
          <t>Pizza Margherita</t>
        </is>
      </c>
      <c r="C2075" s="127" t="n">
        <v>37</v>
      </c>
      <c r="D2075" s="125" t="n"/>
    </row>
    <row r="2076">
      <c r="A2076" s="126" t="n">
        <v>45820</v>
      </c>
      <c r="B2076" s="125" t="inlineStr">
        <is>
          <t>Wiener Schnitzel</t>
        </is>
      </c>
      <c r="C2076" s="127" t="n">
        <v>15</v>
      </c>
      <c r="D2076" s="125" t="n"/>
    </row>
    <row r="2077">
      <c r="A2077" s="126" t="n">
        <v>45820</v>
      </c>
      <c r="B2077" s="125" t="inlineStr">
        <is>
          <t>Salmon Fillet</t>
        </is>
      </c>
      <c r="C2077" s="127" t="n">
        <v>7</v>
      </c>
      <c r="D2077" s="125" t="n"/>
    </row>
    <row r="2078">
      <c r="A2078" s="126" t="n">
        <v>45820</v>
      </c>
      <c r="B2078" s="125" t="inlineStr">
        <is>
          <t>Mushroom Risotto</t>
        </is>
      </c>
      <c r="C2078" s="127" t="n">
        <v>4</v>
      </c>
      <c r="D2078" s="125" t="n"/>
    </row>
    <row r="2079">
      <c r="A2079" s="126" t="n">
        <v>45820</v>
      </c>
      <c r="B2079" s="125" t="inlineStr">
        <is>
          <t>Cheeseburger</t>
        </is>
      </c>
      <c r="C2079" s="127" t="n">
        <v>24</v>
      </c>
      <c r="D2079" s="125" t="n"/>
    </row>
    <row r="2080">
      <c r="A2080" s="126" t="n">
        <v>45820</v>
      </c>
      <c r="B2080" s="125" t="inlineStr">
        <is>
          <t>Tiramisu</t>
        </is>
      </c>
      <c r="C2080" s="127" t="n">
        <v>13</v>
      </c>
      <c r="D2080" s="125" t="n"/>
    </row>
    <row r="2081">
      <c r="A2081" s="126" t="n">
        <v>45820</v>
      </c>
      <c r="B2081" s="125" t="inlineStr">
        <is>
          <t>Chocolate Fondant</t>
        </is>
      </c>
      <c r="C2081" s="127" t="n">
        <v>7</v>
      </c>
      <c r="D2081" s="125" t="n"/>
    </row>
    <row r="2082">
      <c r="A2082" s="126" t="n">
        <v>45820</v>
      </c>
      <c r="B2082" s="125" t="inlineStr">
        <is>
          <t>Lemon Sorbet</t>
        </is>
      </c>
      <c r="C2082" s="127" t="n">
        <v>4</v>
      </c>
      <c r="D2082" s="125" t="n"/>
    </row>
    <row r="2083">
      <c r="A2083" s="126" t="n">
        <v>45820</v>
      </c>
      <c r="B2083" s="125" t="inlineStr">
        <is>
          <t>Espresso</t>
        </is>
      </c>
      <c r="C2083" s="127" t="n">
        <v>41</v>
      </c>
      <c r="D2083" s="125" t="n"/>
    </row>
    <row r="2084">
      <c r="A2084" s="126" t="n">
        <v>45820</v>
      </c>
      <c r="B2084" s="125" t="inlineStr">
        <is>
          <t>Cappuccino</t>
        </is>
      </c>
      <c r="C2084" s="127" t="n">
        <v>29</v>
      </c>
      <c r="D2084" s="125" t="n"/>
    </row>
    <row r="2085">
      <c r="A2085" s="126" t="n">
        <v>45820</v>
      </c>
      <c r="B2085" s="125" t="inlineStr">
        <is>
          <t>Homemade Lemonade</t>
        </is>
      </c>
      <c r="C2085" s="127" t="n">
        <v>36</v>
      </c>
      <c r="D2085" s="125" t="n"/>
    </row>
    <row r="2086">
      <c r="A2086" s="126" t="n">
        <v>45821</v>
      </c>
      <c r="B2086" s="125" t="inlineStr">
        <is>
          <t>Bruschetta</t>
        </is>
      </c>
      <c r="C2086" s="127" t="n">
        <v>19</v>
      </c>
      <c r="D2086" s="125" t="n"/>
    </row>
    <row r="2087">
      <c r="A2087" s="126" t="n">
        <v>45821</v>
      </c>
      <c r="B2087" s="125" t="inlineStr">
        <is>
          <t>Caesar Salad</t>
        </is>
      </c>
      <c r="C2087" s="127" t="n">
        <v>17</v>
      </c>
      <c r="D2087" s="125" t="n"/>
    </row>
    <row r="2088">
      <c r="A2088" s="126" t="n">
        <v>45821</v>
      </c>
      <c r="B2088" s="125" t="inlineStr">
        <is>
          <t>Tomato Soup</t>
        </is>
      </c>
      <c r="C2088" s="127" t="n">
        <v>3</v>
      </c>
      <c r="D2088" s="125" t="n"/>
    </row>
    <row r="2089">
      <c r="A2089" s="126" t="n">
        <v>45821</v>
      </c>
      <c r="B2089" s="125" t="inlineStr">
        <is>
          <t>Spaghetti Carbonara</t>
        </is>
      </c>
      <c r="C2089" s="127" t="n">
        <v>19</v>
      </c>
      <c r="D2089" s="125" t="n"/>
    </row>
    <row r="2090">
      <c r="A2090" s="126" t="n">
        <v>45821</v>
      </c>
      <c r="B2090" s="125" t="inlineStr">
        <is>
          <t>Pizza Margherita</t>
        </is>
      </c>
      <c r="C2090" s="127" t="n">
        <v>44</v>
      </c>
      <c r="D2090" s="125" t="n"/>
    </row>
    <row r="2091">
      <c r="A2091" s="126" t="n">
        <v>45821</v>
      </c>
      <c r="B2091" s="125" t="inlineStr">
        <is>
          <t>Wiener Schnitzel</t>
        </is>
      </c>
      <c r="C2091" s="127" t="n">
        <v>21</v>
      </c>
      <c r="D2091" s="125" t="n"/>
    </row>
    <row r="2092">
      <c r="A2092" s="126" t="n">
        <v>45821</v>
      </c>
      <c r="B2092" s="125" t="inlineStr">
        <is>
          <t>Salmon Fillet</t>
        </is>
      </c>
      <c r="C2092" s="127" t="n">
        <v>8</v>
      </c>
      <c r="D2092" s="125" t="n"/>
    </row>
    <row r="2093">
      <c r="A2093" s="126" t="n">
        <v>45821</v>
      </c>
      <c r="B2093" s="125" t="inlineStr">
        <is>
          <t>Mushroom Risotto</t>
        </is>
      </c>
      <c r="C2093" s="127" t="n">
        <v>8</v>
      </c>
      <c r="D2093" s="125" t="n"/>
    </row>
    <row r="2094">
      <c r="A2094" s="126" t="n">
        <v>45821</v>
      </c>
      <c r="B2094" s="125" t="inlineStr">
        <is>
          <t>Cheeseburger</t>
        </is>
      </c>
      <c r="C2094" s="127" t="n">
        <v>20</v>
      </c>
      <c r="D2094" s="125" t="n"/>
    </row>
    <row r="2095">
      <c r="A2095" s="126" t="n">
        <v>45821</v>
      </c>
      <c r="B2095" s="125" t="inlineStr">
        <is>
          <t>Tiramisu</t>
        </is>
      </c>
      <c r="C2095" s="127" t="n">
        <v>19</v>
      </c>
      <c r="D2095" s="125" t="n"/>
    </row>
    <row r="2096">
      <c r="A2096" s="126" t="n">
        <v>45821</v>
      </c>
      <c r="B2096" s="125" t="inlineStr">
        <is>
          <t>Chocolate Fondant</t>
        </is>
      </c>
      <c r="C2096" s="127" t="n">
        <v>8</v>
      </c>
      <c r="D2096" s="125" t="n"/>
    </row>
    <row r="2097">
      <c r="A2097" s="126" t="n">
        <v>45821</v>
      </c>
      <c r="B2097" s="125" t="inlineStr">
        <is>
          <t>Lemon Sorbet</t>
        </is>
      </c>
      <c r="C2097" s="127" t="n">
        <v>6</v>
      </c>
      <c r="D2097" s="125" t="n"/>
    </row>
    <row r="2098">
      <c r="A2098" s="126" t="n">
        <v>45821</v>
      </c>
      <c r="B2098" s="125" t="inlineStr">
        <is>
          <t>Espresso</t>
        </is>
      </c>
      <c r="C2098" s="127" t="n">
        <v>53</v>
      </c>
      <c r="D2098" s="125" t="n"/>
    </row>
    <row r="2099">
      <c r="A2099" s="126" t="n">
        <v>45821</v>
      </c>
      <c r="B2099" s="125" t="inlineStr">
        <is>
          <t>Cappuccino</t>
        </is>
      </c>
      <c r="C2099" s="127" t="n">
        <v>39</v>
      </c>
      <c r="D2099" s="125" t="n"/>
    </row>
    <row r="2100">
      <c r="A2100" s="126" t="n">
        <v>45821</v>
      </c>
      <c r="B2100" s="125" t="inlineStr">
        <is>
          <t>Homemade Lemonade</t>
        </is>
      </c>
      <c r="C2100" s="127" t="n">
        <v>40</v>
      </c>
      <c r="D2100" s="125" t="n"/>
    </row>
    <row r="2101">
      <c r="A2101" s="126" t="n">
        <v>45822</v>
      </c>
      <c r="B2101" s="125" t="inlineStr">
        <is>
          <t>Bruschetta</t>
        </is>
      </c>
      <c r="C2101" s="127" t="n">
        <v>18</v>
      </c>
      <c r="D2101" s="125" t="n"/>
    </row>
    <row r="2102">
      <c r="A2102" s="126" t="n">
        <v>45822</v>
      </c>
      <c r="B2102" s="125" t="inlineStr">
        <is>
          <t>Caesar Salad</t>
        </is>
      </c>
      <c r="C2102" s="127" t="n">
        <v>21</v>
      </c>
      <c r="D2102" s="125" t="n"/>
    </row>
    <row r="2103">
      <c r="A2103" s="126" t="n">
        <v>45822</v>
      </c>
      <c r="B2103" s="125" t="inlineStr">
        <is>
          <t>Tomato Soup</t>
        </is>
      </c>
      <c r="C2103" s="127" t="n">
        <v>4</v>
      </c>
      <c r="D2103" s="125" t="n"/>
    </row>
    <row r="2104">
      <c r="A2104" s="126" t="n">
        <v>45822</v>
      </c>
      <c r="B2104" s="125" t="inlineStr">
        <is>
          <t>Spaghetti Carbonara</t>
        </is>
      </c>
      <c r="C2104" s="127" t="n">
        <v>44</v>
      </c>
      <c r="D2104" s="125" t="n"/>
    </row>
    <row r="2105">
      <c r="A2105" s="126" t="n">
        <v>45822</v>
      </c>
      <c r="B2105" s="125" t="inlineStr">
        <is>
          <t>Pizza Margherita</t>
        </is>
      </c>
      <c r="C2105" s="127" t="n">
        <v>54</v>
      </c>
      <c r="D2105" s="125" t="n"/>
    </row>
    <row r="2106">
      <c r="A2106" s="126" t="n">
        <v>45822</v>
      </c>
      <c r="B2106" s="125" t="inlineStr">
        <is>
          <t>Wiener Schnitzel</t>
        </is>
      </c>
      <c r="C2106" s="127" t="n">
        <v>19</v>
      </c>
      <c r="D2106" s="125" t="n"/>
    </row>
    <row r="2107">
      <c r="A2107" s="126" t="n">
        <v>45822</v>
      </c>
      <c r="B2107" s="125" t="inlineStr">
        <is>
          <t>Salmon Fillet</t>
        </is>
      </c>
      <c r="C2107" s="127" t="n">
        <v>8</v>
      </c>
      <c r="D2107" s="125" t="n"/>
    </row>
    <row r="2108">
      <c r="A2108" s="126" t="n">
        <v>45822</v>
      </c>
      <c r="B2108" s="125" t="inlineStr">
        <is>
          <t>Mushroom Risotto</t>
        </is>
      </c>
      <c r="C2108" s="127" t="n">
        <v>8</v>
      </c>
      <c r="D2108" s="125" t="n"/>
    </row>
    <row r="2109">
      <c r="A2109" s="126" t="n">
        <v>45822</v>
      </c>
      <c r="B2109" s="125" t="inlineStr">
        <is>
          <t>Cheeseburger</t>
        </is>
      </c>
      <c r="C2109" s="127" t="n">
        <v>37</v>
      </c>
      <c r="D2109" s="125" t="n"/>
    </row>
    <row r="2110">
      <c r="A2110" s="126" t="n">
        <v>45822</v>
      </c>
      <c r="B2110" s="125" t="inlineStr">
        <is>
          <t>Tiramisu</t>
        </is>
      </c>
      <c r="C2110" s="127" t="n">
        <v>29</v>
      </c>
      <c r="D2110" s="125" t="n"/>
    </row>
    <row r="2111">
      <c r="A2111" s="126" t="n">
        <v>45822</v>
      </c>
      <c r="B2111" s="125" t="inlineStr">
        <is>
          <t>Chocolate Fondant</t>
        </is>
      </c>
      <c r="C2111" s="127" t="n">
        <v>11</v>
      </c>
      <c r="D2111" s="125" t="n"/>
    </row>
    <row r="2112">
      <c r="A2112" s="126" t="n">
        <v>45822</v>
      </c>
      <c r="B2112" s="125" t="inlineStr">
        <is>
          <t>Lemon Sorbet</t>
        </is>
      </c>
      <c r="C2112" s="127" t="n">
        <v>10</v>
      </c>
      <c r="D2112" s="125" t="n"/>
    </row>
    <row r="2113">
      <c r="A2113" s="126" t="n">
        <v>45822</v>
      </c>
      <c r="B2113" s="125" t="inlineStr">
        <is>
          <t>Espresso</t>
        </is>
      </c>
      <c r="C2113" s="127" t="n">
        <v>53</v>
      </c>
      <c r="D2113" s="125" t="n"/>
    </row>
    <row r="2114">
      <c r="A2114" s="126" t="n">
        <v>45822</v>
      </c>
      <c r="B2114" s="125" t="inlineStr">
        <is>
          <t>Cappuccino</t>
        </is>
      </c>
      <c r="C2114" s="127" t="n">
        <v>43</v>
      </c>
      <c r="D2114" s="125" t="n"/>
    </row>
    <row r="2115">
      <c r="A2115" s="126" t="n">
        <v>45822</v>
      </c>
      <c r="B2115" s="125" t="inlineStr">
        <is>
          <t>Homemade Lemonade</t>
        </is>
      </c>
      <c r="C2115" s="127" t="n">
        <v>61</v>
      </c>
      <c r="D2115" s="125" t="n"/>
    </row>
    <row r="2116">
      <c r="A2116" s="126" t="n">
        <v>45823</v>
      </c>
      <c r="B2116" s="125" t="inlineStr">
        <is>
          <t>Bruschetta</t>
        </is>
      </c>
      <c r="C2116" s="127" t="n">
        <v>16</v>
      </c>
      <c r="D2116" s="125" t="n"/>
    </row>
    <row r="2117">
      <c r="A2117" s="126" t="n">
        <v>45823</v>
      </c>
      <c r="B2117" s="125" t="inlineStr">
        <is>
          <t>Caesar Salad</t>
        </is>
      </c>
      <c r="C2117" s="127" t="n">
        <v>18</v>
      </c>
      <c r="D2117" s="125" t="n"/>
    </row>
    <row r="2118">
      <c r="A2118" s="126" t="n">
        <v>45823</v>
      </c>
      <c r="B2118" s="125" t="inlineStr">
        <is>
          <t>Tomato Soup</t>
        </is>
      </c>
      <c r="C2118" s="127" t="n">
        <v>2</v>
      </c>
      <c r="D2118" s="125" t="n"/>
    </row>
    <row r="2119">
      <c r="A2119" s="126" t="n">
        <v>45823</v>
      </c>
      <c r="B2119" s="125" t="inlineStr">
        <is>
          <t>Spaghetti Carbonara</t>
        </is>
      </c>
      <c r="C2119" s="127" t="n">
        <v>36</v>
      </c>
      <c r="D2119" s="125" t="n"/>
    </row>
    <row r="2120">
      <c r="A2120" s="126" t="n">
        <v>45823</v>
      </c>
      <c r="B2120" s="125" t="inlineStr">
        <is>
          <t>Pizza Margherita</t>
        </is>
      </c>
      <c r="C2120" s="127" t="n">
        <v>39</v>
      </c>
      <c r="D2120" s="125" t="n"/>
    </row>
    <row r="2121">
      <c r="A2121" s="126" t="n">
        <v>45823</v>
      </c>
      <c r="B2121" s="125" t="inlineStr">
        <is>
          <t>Wiener Schnitzel</t>
        </is>
      </c>
      <c r="C2121" s="127" t="n">
        <v>15</v>
      </c>
      <c r="D2121" s="125" t="n"/>
    </row>
    <row r="2122">
      <c r="A2122" s="126" t="n">
        <v>45823</v>
      </c>
      <c r="B2122" s="125" t="inlineStr">
        <is>
          <t>Salmon Fillet</t>
        </is>
      </c>
      <c r="C2122" s="127" t="n">
        <v>10</v>
      </c>
      <c r="D2122" s="125" t="n"/>
    </row>
    <row r="2123">
      <c r="A2123" s="126" t="n">
        <v>45823</v>
      </c>
      <c r="B2123" s="125" t="inlineStr">
        <is>
          <t>Mushroom Risotto</t>
        </is>
      </c>
      <c r="C2123" s="127" t="n">
        <v>7</v>
      </c>
      <c r="D2123" s="125" t="n"/>
    </row>
    <row r="2124">
      <c r="A2124" s="126" t="n">
        <v>45823</v>
      </c>
      <c r="B2124" s="125" t="inlineStr">
        <is>
          <t>Cheeseburger</t>
        </is>
      </c>
      <c r="C2124" s="127" t="n">
        <v>29</v>
      </c>
      <c r="D2124" s="125" t="n"/>
    </row>
    <row r="2125">
      <c r="A2125" s="126" t="n">
        <v>45823</v>
      </c>
      <c r="B2125" s="125" t="inlineStr">
        <is>
          <t>Tiramisu</t>
        </is>
      </c>
      <c r="C2125" s="127" t="n">
        <v>16</v>
      </c>
      <c r="D2125" s="125" t="n"/>
    </row>
    <row r="2126">
      <c r="A2126" s="126" t="n">
        <v>45823</v>
      </c>
      <c r="B2126" s="125" t="inlineStr">
        <is>
          <t>Chocolate Fondant</t>
        </is>
      </c>
      <c r="C2126" s="127" t="n">
        <v>7</v>
      </c>
      <c r="D2126" s="125" t="n"/>
    </row>
    <row r="2127">
      <c r="A2127" s="126" t="n">
        <v>45823</v>
      </c>
      <c r="B2127" s="125" t="inlineStr">
        <is>
          <t>Lemon Sorbet</t>
        </is>
      </c>
      <c r="C2127" s="127" t="n">
        <v>8</v>
      </c>
      <c r="D2127" s="125" t="n"/>
    </row>
    <row r="2128">
      <c r="A2128" s="126" t="n">
        <v>45823</v>
      </c>
      <c r="B2128" s="125" t="inlineStr">
        <is>
          <t>Espresso</t>
        </is>
      </c>
      <c r="C2128" s="127" t="n">
        <v>39</v>
      </c>
      <c r="D2128" s="125" t="n"/>
    </row>
    <row r="2129">
      <c r="A2129" s="126" t="n">
        <v>45823</v>
      </c>
      <c r="B2129" s="125" t="inlineStr">
        <is>
          <t>Cappuccino</t>
        </is>
      </c>
      <c r="C2129" s="127" t="n">
        <v>14</v>
      </c>
      <c r="D2129" s="125" t="n"/>
    </row>
    <row r="2130">
      <c r="A2130" s="126" t="n">
        <v>45823</v>
      </c>
      <c r="B2130" s="125" t="inlineStr">
        <is>
          <t>Homemade Lemonade</t>
        </is>
      </c>
      <c r="C2130" s="127" t="n">
        <v>37</v>
      </c>
      <c r="D2130" s="125" t="n"/>
    </row>
    <row r="2131">
      <c r="A2131" s="126" t="n">
        <v>45825</v>
      </c>
      <c r="B2131" s="125" t="inlineStr">
        <is>
          <t>Bruschetta</t>
        </is>
      </c>
      <c r="C2131" s="127" t="n">
        <v>9</v>
      </c>
      <c r="D2131" s="125" t="n"/>
    </row>
    <row r="2132">
      <c r="A2132" s="126" t="n">
        <v>45825</v>
      </c>
      <c r="B2132" s="125" t="inlineStr">
        <is>
          <t>Caesar Salad</t>
        </is>
      </c>
      <c r="C2132" s="127" t="n">
        <v>9</v>
      </c>
      <c r="D2132" s="125" t="n"/>
    </row>
    <row r="2133">
      <c r="A2133" s="126" t="n">
        <v>45825</v>
      </c>
      <c r="B2133" s="125" t="inlineStr">
        <is>
          <t>Tomato Soup</t>
        </is>
      </c>
      <c r="C2133" s="127" t="n">
        <v>2</v>
      </c>
      <c r="D2133" s="125" t="n"/>
    </row>
    <row r="2134">
      <c r="A2134" s="126" t="n">
        <v>45825</v>
      </c>
      <c r="B2134" s="125" t="inlineStr">
        <is>
          <t>Spaghetti Carbonara</t>
        </is>
      </c>
      <c r="C2134" s="127" t="n">
        <v>17</v>
      </c>
      <c r="D2134" s="125" t="n"/>
    </row>
    <row r="2135">
      <c r="A2135" s="126" t="n">
        <v>45825</v>
      </c>
      <c r="B2135" s="125" t="inlineStr">
        <is>
          <t>Pizza Margherita</t>
        </is>
      </c>
      <c r="C2135" s="127" t="n">
        <v>22</v>
      </c>
      <c r="D2135" s="125" t="n"/>
    </row>
    <row r="2136">
      <c r="A2136" s="126" t="n">
        <v>45825</v>
      </c>
      <c r="B2136" s="125" t="inlineStr">
        <is>
          <t>Wiener Schnitzel</t>
        </is>
      </c>
      <c r="C2136" s="127" t="n">
        <v>17</v>
      </c>
      <c r="D2136" s="125" t="n"/>
    </row>
    <row r="2137">
      <c r="A2137" s="126" t="n">
        <v>45825</v>
      </c>
      <c r="B2137" s="125" t="inlineStr">
        <is>
          <t>Salmon Fillet</t>
        </is>
      </c>
      <c r="C2137" s="127" t="n">
        <v>4</v>
      </c>
      <c r="D2137" s="125" t="n"/>
    </row>
    <row r="2138">
      <c r="A2138" s="126" t="n">
        <v>45825</v>
      </c>
      <c r="B2138" s="125" t="inlineStr">
        <is>
          <t>Mushroom Risotto</t>
        </is>
      </c>
      <c r="C2138" s="127" t="n">
        <v>6</v>
      </c>
      <c r="D2138" s="125" t="n"/>
    </row>
    <row r="2139">
      <c r="A2139" s="126" t="n">
        <v>45825</v>
      </c>
      <c r="B2139" s="125" t="inlineStr">
        <is>
          <t>Cheeseburger</t>
        </is>
      </c>
      <c r="C2139" s="127" t="n">
        <v>16</v>
      </c>
      <c r="D2139" s="125" t="n"/>
    </row>
    <row r="2140">
      <c r="A2140" s="126" t="n">
        <v>45825</v>
      </c>
      <c r="B2140" s="125" t="inlineStr">
        <is>
          <t>Tiramisu</t>
        </is>
      </c>
      <c r="C2140" s="127" t="n">
        <v>10</v>
      </c>
      <c r="D2140" s="125" t="n"/>
    </row>
    <row r="2141">
      <c r="A2141" s="126" t="n">
        <v>45825</v>
      </c>
      <c r="B2141" s="125" t="inlineStr">
        <is>
          <t>Chocolate Fondant</t>
        </is>
      </c>
      <c r="C2141" s="127" t="n">
        <v>6</v>
      </c>
      <c r="D2141" s="125" t="n"/>
    </row>
    <row r="2142">
      <c r="A2142" s="126" t="n">
        <v>45825</v>
      </c>
      <c r="B2142" s="125" t="inlineStr">
        <is>
          <t>Lemon Sorbet</t>
        </is>
      </c>
      <c r="C2142" s="127" t="n">
        <v>5</v>
      </c>
      <c r="D2142" s="125" t="n"/>
    </row>
    <row r="2143">
      <c r="A2143" s="126" t="n">
        <v>45825</v>
      </c>
      <c r="B2143" s="125" t="inlineStr">
        <is>
          <t>Espresso</t>
        </is>
      </c>
      <c r="C2143" s="127" t="n">
        <v>23</v>
      </c>
      <c r="D2143" s="125" t="n"/>
    </row>
    <row r="2144">
      <c r="A2144" s="126" t="n">
        <v>45825</v>
      </c>
      <c r="B2144" s="125" t="inlineStr">
        <is>
          <t>Cappuccino</t>
        </is>
      </c>
      <c r="C2144" s="127" t="n">
        <v>26</v>
      </c>
      <c r="D2144" s="125" t="n"/>
    </row>
    <row r="2145">
      <c r="A2145" s="126" t="n">
        <v>45825</v>
      </c>
      <c r="B2145" s="125" t="inlineStr">
        <is>
          <t>Homemade Lemonade</t>
        </is>
      </c>
      <c r="C2145" s="127" t="n">
        <v>18</v>
      </c>
      <c r="D2145" s="125" t="n"/>
    </row>
    <row r="2146">
      <c r="A2146" s="126" t="n">
        <v>45826</v>
      </c>
      <c r="B2146" s="125" t="inlineStr">
        <is>
          <t>Bruschetta</t>
        </is>
      </c>
      <c r="C2146" s="127" t="n">
        <v>11</v>
      </c>
      <c r="D2146" s="125" t="n"/>
    </row>
    <row r="2147">
      <c r="A2147" s="126" t="n">
        <v>45826</v>
      </c>
      <c r="B2147" s="125" t="inlineStr">
        <is>
          <t>Caesar Salad</t>
        </is>
      </c>
      <c r="C2147" s="127" t="n">
        <v>13</v>
      </c>
      <c r="D2147" s="125" t="n"/>
    </row>
    <row r="2148">
      <c r="A2148" s="126" t="n">
        <v>45826</v>
      </c>
      <c r="B2148" s="125" t="inlineStr">
        <is>
          <t>Tomato Soup</t>
        </is>
      </c>
      <c r="C2148" s="127" t="n">
        <v>3</v>
      </c>
      <c r="D2148" s="125" t="n"/>
    </row>
    <row r="2149">
      <c r="A2149" s="126" t="n">
        <v>45826</v>
      </c>
      <c r="B2149" s="125" t="inlineStr">
        <is>
          <t>Spaghetti Carbonara</t>
        </is>
      </c>
      <c r="C2149" s="127" t="n">
        <v>18</v>
      </c>
      <c r="D2149" s="125" t="n"/>
    </row>
    <row r="2150">
      <c r="A2150" s="126" t="n">
        <v>45826</v>
      </c>
      <c r="B2150" s="125" t="inlineStr">
        <is>
          <t>Pizza Margherita</t>
        </is>
      </c>
      <c r="C2150" s="127" t="n">
        <v>32</v>
      </c>
      <c r="D2150" s="125" t="n"/>
    </row>
    <row r="2151">
      <c r="A2151" s="126" t="n">
        <v>45826</v>
      </c>
      <c r="B2151" s="125" t="inlineStr">
        <is>
          <t>Wiener Schnitzel</t>
        </is>
      </c>
      <c r="C2151" s="127" t="n">
        <v>20</v>
      </c>
      <c r="D2151" s="125" t="n"/>
    </row>
    <row r="2152">
      <c r="A2152" s="126" t="n">
        <v>45826</v>
      </c>
      <c r="B2152" s="125" t="inlineStr">
        <is>
          <t>Salmon Fillet</t>
        </is>
      </c>
      <c r="C2152" s="127" t="n">
        <v>6</v>
      </c>
      <c r="D2152" s="125" t="n"/>
    </row>
    <row r="2153">
      <c r="A2153" s="126" t="n">
        <v>45826</v>
      </c>
      <c r="B2153" s="125" t="inlineStr">
        <is>
          <t>Mushroom Risotto</t>
        </is>
      </c>
      <c r="C2153" s="127" t="n">
        <v>3</v>
      </c>
      <c r="D2153" s="125" t="n"/>
    </row>
    <row r="2154">
      <c r="A2154" s="126" t="n">
        <v>45826</v>
      </c>
      <c r="B2154" s="125" t="inlineStr">
        <is>
          <t>Cheeseburger</t>
        </is>
      </c>
      <c r="C2154" s="127" t="n">
        <v>20</v>
      </c>
      <c r="D2154" s="125" t="n"/>
    </row>
    <row r="2155">
      <c r="A2155" s="126" t="n">
        <v>45826</v>
      </c>
      <c r="B2155" s="125" t="inlineStr">
        <is>
          <t>Tiramisu</t>
        </is>
      </c>
      <c r="C2155" s="127" t="n">
        <v>16</v>
      </c>
      <c r="D2155" s="125" t="n"/>
    </row>
    <row r="2156">
      <c r="A2156" s="126" t="n">
        <v>45826</v>
      </c>
      <c r="B2156" s="125" t="inlineStr">
        <is>
          <t>Chocolate Fondant</t>
        </is>
      </c>
      <c r="C2156" s="127" t="n">
        <v>7</v>
      </c>
      <c r="D2156" s="125" t="n"/>
    </row>
    <row r="2157">
      <c r="A2157" s="126" t="n">
        <v>45826</v>
      </c>
      <c r="B2157" s="125" t="inlineStr">
        <is>
          <t>Lemon Sorbet</t>
        </is>
      </c>
      <c r="C2157" s="127" t="n">
        <v>7</v>
      </c>
      <c r="D2157" s="125" t="n"/>
    </row>
    <row r="2158">
      <c r="A2158" s="126" t="n">
        <v>45826</v>
      </c>
      <c r="B2158" s="125" t="inlineStr">
        <is>
          <t>Espresso</t>
        </is>
      </c>
      <c r="C2158" s="127" t="n">
        <v>32</v>
      </c>
      <c r="D2158" s="125" t="n"/>
    </row>
    <row r="2159">
      <c r="A2159" s="126" t="n">
        <v>45826</v>
      </c>
      <c r="B2159" s="125" t="inlineStr">
        <is>
          <t>Cappuccino</t>
        </is>
      </c>
      <c r="C2159" s="127" t="n">
        <v>24</v>
      </c>
      <c r="D2159" s="125" t="n"/>
    </row>
    <row r="2160">
      <c r="A2160" s="126" t="n">
        <v>45826</v>
      </c>
      <c r="B2160" s="125" t="inlineStr">
        <is>
          <t>Homemade Lemonade</t>
        </is>
      </c>
      <c r="C2160" s="127" t="n">
        <v>31</v>
      </c>
      <c r="D2160" s="125" t="n"/>
    </row>
    <row r="2161">
      <c r="A2161" s="126" t="n">
        <v>45827</v>
      </c>
      <c r="B2161" s="125" t="inlineStr">
        <is>
          <t>Bruschetta</t>
        </is>
      </c>
      <c r="C2161" s="127" t="n">
        <v>18</v>
      </c>
      <c r="D2161" s="125" t="n"/>
    </row>
    <row r="2162">
      <c r="A2162" s="126" t="n">
        <v>45827</v>
      </c>
      <c r="B2162" s="125" t="inlineStr">
        <is>
          <t>Caesar Salad</t>
        </is>
      </c>
      <c r="C2162" s="127" t="n">
        <v>10</v>
      </c>
      <c r="D2162" s="125" t="n"/>
    </row>
    <row r="2163">
      <c r="A2163" s="126" t="n">
        <v>45827</v>
      </c>
      <c r="B2163" s="125" t="inlineStr">
        <is>
          <t>Tomato Soup</t>
        </is>
      </c>
      <c r="C2163" s="127" t="n">
        <v>5</v>
      </c>
      <c r="D2163" s="125" t="n"/>
    </row>
    <row r="2164">
      <c r="A2164" s="126" t="n">
        <v>45827</v>
      </c>
      <c r="B2164" s="125" t="inlineStr">
        <is>
          <t>Spaghetti Carbonara</t>
        </is>
      </c>
      <c r="C2164" s="127" t="n">
        <v>14</v>
      </c>
      <c r="D2164" s="125" t="n"/>
    </row>
    <row r="2165">
      <c r="A2165" s="126" t="n">
        <v>45827</v>
      </c>
      <c r="B2165" s="125" t="inlineStr">
        <is>
          <t>Pizza Margherita</t>
        </is>
      </c>
      <c r="C2165" s="127" t="n">
        <v>38</v>
      </c>
      <c r="D2165" s="125" t="n"/>
    </row>
    <row r="2166">
      <c r="A2166" s="126" t="n">
        <v>45827</v>
      </c>
      <c r="B2166" s="125" t="inlineStr">
        <is>
          <t>Wiener Schnitzel</t>
        </is>
      </c>
      <c r="C2166" s="127" t="n">
        <v>17</v>
      </c>
      <c r="D2166" s="125" t="n"/>
    </row>
    <row r="2167">
      <c r="A2167" s="126" t="n">
        <v>45827</v>
      </c>
      <c r="B2167" s="125" t="inlineStr">
        <is>
          <t>Salmon Fillet</t>
        </is>
      </c>
      <c r="C2167" s="127" t="n">
        <v>7</v>
      </c>
      <c r="D2167" s="125" t="n"/>
    </row>
    <row r="2168">
      <c r="A2168" s="126" t="n">
        <v>45827</v>
      </c>
      <c r="B2168" s="125" t="inlineStr">
        <is>
          <t>Mushroom Risotto</t>
        </is>
      </c>
      <c r="C2168" s="127" t="n">
        <v>6</v>
      </c>
      <c r="D2168" s="125" t="n"/>
    </row>
    <row r="2169">
      <c r="A2169" s="126" t="n">
        <v>45827</v>
      </c>
      <c r="B2169" s="125" t="inlineStr">
        <is>
          <t>Cheeseburger</t>
        </is>
      </c>
      <c r="C2169" s="127" t="n">
        <v>19</v>
      </c>
      <c r="D2169" s="125" t="n"/>
    </row>
    <row r="2170">
      <c r="A2170" s="126" t="n">
        <v>45827</v>
      </c>
      <c r="B2170" s="125" t="inlineStr">
        <is>
          <t>Tiramisu</t>
        </is>
      </c>
      <c r="C2170" s="127" t="n">
        <v>17</v>
      </c>
      <c r="D2170" s="125" t="n"/>
    </row>
    <row r="2171">
      <c r="A2171" s="126" t="n">
        <v>45827</v>
      </c>
      <c r="B2171" s="125" t="inlineStr">
        <is>
          <t>Chocolate Fondant</t>
        </is>
      </c>
      <c r="C2171" s="127" t="n">
        <v>7</v>
      </c>
      <c r="D2171" s="125" t="n"/>
    </row>
    <row r="2172">
      <c r="A2172" s="126" t="n">
        <v>45827</v>
      </c>
      <c r="B2172" s="125" t="inlineStr">
        <is>
          <t>Lemon Sorbet</t>
        </is>
      </c>
      <c r="C2172" s="127" t="n">
        <v>6</v>
      </c>
      <c r="D2172" s="125" t="n"/>
    </row>
    <row r="2173">
      <c r="A2173" s="126" t="n">
        <v>45827</v>
      </c>
      <c r="B2173" s="125" t="inlineStr">
        <is>
          <t>Espresso</t>
        </is>
      </c>
      <c r="C2173" s="127" t="n">
        <v>32</v>
      </c>
      <c r="D2173" s="125" t="n"/>
    </row>
    <row r="2174">
      <c r="A2174" s="126" t="n">
        <v>45827</v>
      </c>
      <c r="B2174" s="125" t="inlineStr">
        <is>
          <t>Cappuccino</t>
        </is>
      </c>
      <c r="C2174" s="127" t="n">
        <v>25</v>
      </c>
      <c r="D2174" s="125" t="n"/>
    </row>
    <row r="2175">
      <c r="A2175" s="126" t="n">
        <v>45827</v>
      </c>
      <c r="B2175" s="125" t="inlineStr">
        <is>
          <t>Homemade Lemonade</t>
        </is>
      </c>
      <c r="C2175" s="127" t="n">
        <v>23</v>
      </c>
      <c r="D2175" s="125" t="n"/>
    </row>
    <row r="2176">
      <c r="A2176" s="126" t="n">
        <v>45828</v>
      </c>
      <c r="B2176" s="125" t="inlineStr">
        <is>
          <t>Bruschetta</t>
        </is>
      </c>
      <c r="C2176" s="127" t="n">
        <v>28</v>
      </c>
      <c r="D2176" s="125" t="n"/>
    </row>
    <row r="2177">
      <c r="A2177" s="126" t="n">
        <v>45828</v>
      </c>
      <c r="B2177" s="125" t="inlineStr">
        <is>
          <t>Caesar Salad</t>
        </is>
      </c>
      <c r="C2177" s="127" t="n">
        <v>16</v>
      </c>
      <c r="D2177" s="125" t="n"/>
    </row>
    <row r="2178">
      <c r="A2178" s="126" t="n">
        <v>45828</v>
      </c>
      <c r="B2178" s="125" t="inlineStr">
        <is>
          <t>Tomato Soup</t>
        </is>
      </c>
      <c r="C2178" s="127" t="n">
        <v>4</v>
      </c>
      <c r="D2178" s="125" t="n"/>
    </row>
    <row r="2179">
      <c r="A2179" s="126" t="n">
        <v>45828</v>
      </c>
      <c r="B2179" s="125" t="inlineStr">
        <is>
          <t>Spaghetti Carbonara</t>
        </is>
      </c>
      <c r="C2179" s="127" t="n">
        <v>26</v>
      </c>
      <c r="D2179" s="125" t="n"/>
    </row>
    <row r="2180">
      <c r="A2180" s="126" t="n">
        <v>45828</v>
      </c>
      <c r="B2180" s="125" t="inlineStr">
        <is>
          <t>Pizza Margherita</t>
        </is>
      </c>
      <c r="C2180" s="127" t="n">
        <v>52</v>
      </c>
      <c r="D2180" s="125" t="n"/>
    </row>
    <row r="2181">
      <c r="A2181" s="126" t="n">
        <v>45828</v>
      </c>
      <c r="B2181" s="125" t="inlineStr">
        <is>
          <t>Wiener Schnitzel</t>
        </is>
      </c>
      <c r="C2181" s="127" t="n">
        <v>23</v>
      </c>
      <c r="D2181" s="125" t="n"/>
    </row>
    <row r="2182">
      <c r="A2182" s="126" t="n">
        <v>45828</v>
      </c>
      <c r="B2182" s="125" t="inlineStr">
        <is>
          <t>Salmon Fillet</t>
        </is>
      </c>
      <c r="C2182" s="127" t="n">
        <v>11</v>
      </c>
      <c r="D2182" s="125" t="n"/>
    </row>
    <row r="2183">
      <c r="A2183" s="126" t="n">
        <v>45828</v>
      </c>
      <c r="B2183" s="125" t="inlineStr">
        <is>
          <t>Mushroom Risotto</t>
        </is>
      </c>
      <c r="C2183" s="127" t="n">
        <v>9</v>
      </c>
      <c r="D2183" s="125" t="n"/>
    </row>
    <row r="2184">
      <c r="A2184" s="126" t="n">
        <v>45828</v>
      </c>
      <c r="B2184" s="125" t="inlineStr">
        <is>
          <t>Cheeseburger</t>
        </is>
      </c>
      <c r="C2184" s="127" t="n">
        <v>31</v>
      </c>
      <c r="D2184" s="125" t="n"/>
    </row>
    <row r="2185">
      <c r="A2185" s="126" t="n">
        <v>45828</v>
      </c>
      <c r="B2185" s="125" t="inlineStr">
        <is>
          <t>Tiramisu</t>
        </is>
      </c>
      <c r="C2185" s="127" t="n">
        <v>25</v>
      </c>
      <c r="D2185" s="125" t="n"/>
    </row>
    <row r="2186">
      <c r="A2186" s="126" t="n">
        <v>45828</v>
      </c>
      <c r="B2186" s="125" t="inlineStr">
        <is>
          <t>Chocolate Fondant</t>
        </is>
      </c>
      <c r="C2186" s="127" t="n">
        <v>7</v>
      </c>
      <c r="D2186" s="125" t="n"/>
    </row>
    <row r="2187">
      <c r="A2187" s="126" t="n">
        <v>45828</v>
      </c>
      <c r="B2187" s="125" t="inlineStr">
        <is>
          <t>Lemon Sorbet</t>
        </is>
      </c>
      <c r="C2187" s="127" t="n">
        <v>7</v>
      </c>
      <c r="D2187" s="125" t="n"/>
    </row>
    <row r="2188">
      <c r="A2188" s="126" t="n">
        <v>45828</v>
      </c>
      <c r="B2188" s="125" t="inlineStr">
        <is>
          <t>Espresso</t>
        </is>
      </c>
      <c r="C2188" s="127" t="n">
        <v>45</v>
      </c>
      <c r="D2188" s="125" t="n"/>
    </row>
    <row r="2189">
      <c r="A2189" s="126" t="n">
        <v>45828</v>
      </c>
      <c r="B2189" s="125" t="inlineStr">
        <is>
          <t>Cappuccino</t>
        </is>
      </c>
      <c r="C2189" s="127" t="n">
        <v>31</v>
      </c>
      <c r="D2189" s="125" t="n"/>
    </row>
    <row r="2190">
      <c r="A2190" s="126" t="n">
        <v>45828</v>
      </c>
      <c r="B2190" s="125" t="inlineStr">
        <is>
          <t>Homemade Lemonade</t>
        </is>
      </c>
      <c r="C2190" s="127" t="n">
        <v>47</v>
      </c>
      <c r="D2190" s="125" t="n"/>
    </row>
    <row r="2191">
      <c r="A2191" s="126" t="n">
        <v>45829</v>
      </c>
      <c r="B2191" s="125" t="inlineStr">
        <is>
          <t>Bruschetta</t>
        </is>
      </c>
      <c r="C2191" s="127" t="n">
        <v>21</v>
      </c>
      <c r="D2191" s="125" t="n"/>
    </row>
    <row r="2192">
      <c r="A2192" s="126" t="n">
        <v>45829</v>
      </c>
      <c r="B2192" s="125" t="inlineStr">
        <is>
          <t>Caesar Salad</t>
        </is>
      </c>
      <c r="C2192" s="127" t="n">
        <v>23</v>
      </c>
      <c r="D2192" s="125" t="n"/>
    </row>
    <row r="2193">
      <c r="A2193" s="126" t="n">
        <v>45829</v>
      </c>
      <c r="B2193" s="125" t="inlineStr">
        <is>
          <t>Tomato Soup</t>
        </is>
      </c>
      <c r="C2193" s="127" t="n">
        <v>2</v>
      </c>
      <c r="D2193" s="125" t="n"/>
    </row>
    <row r="2194">
      <c r="A2194" s="126" t="n">
        <v>45829</v>
      </c>
      <c r="B2194" s="125" t="inlineStr">
        <is>
          <t>Spaghetti Carbonara</t>
        </is>
      </c>
      <c r="C2194" s="127" t="n">
        <v>35</v>
      </c>
      <c r="D2194" s="125" t="n"/>
    </row>
    <row r="2195">
      <c r="A2195" s="126" t="n">
        <v>45829</v>
      </c>
      <c r="B2195" s="125" t="inlineStr">
        <is>
          <t>Pizza Margherita</t>
        </is>
      </c>
      <c r="C2195" s="127" t="n">
        <v>42</v>
      </c>
      <c r="D2195" s="125" t="n"/>
    </row>
    <row r="2196">
      <c r="A2196" s="126" t="n">
        <v>45829</v>
      </c>
      <c r="B2196" s="125" t="inlineStr">
        <is>
          <t>Wiener Schnitzel</t>
        </is>
      </c>
      <c r="C2196" s="127" t="n">
        <v>26</v>
      </c>
      <c r="D2196" s="125" t="n"/>
    </row>
    <row r="2197">
      <c r="A2197" s="126" t="n">
        <v>45829</v>
      </c>
      <c r="B2197" s="125" t="inlineStr">
        <is>
          <t>Salmon Fillet</t>
        </is>
      </c>
      <c r="C2197" s="127" t="n">
        <v>11</v>
      </c>
      <c r="D2197" s="125" t="n"/>
    </row>
    <row r="2198">
      <c r="A2198" s="126" t="n">
        <v>45829</v>
      </c>
      <c r="B2198" s="125" t="inlineStr">
        <is>
          <t>Mushroom Risotto</t>
        </is>
      </c>
      <c r="C2198" s="127" t="n">
        <v>9</v>
      </c>
      <c r="D2198" s="125" t="n"/>
    </row>
    <row r="2199">
      <c r="A2199" s="126" t="n">
        <v>45829</v>
      </c>
      <c r="B2199" s="125" t="inlineStr">
        <is>
          <t>Cheeseburger</t>
        </is>
      </c>
      <c r="C2199" s="127" t="n">
        <v>35</v>
      </c>
      <c r="D2199" s="125" t="n"/>
    </row>
    <row r="2200">
      <c r="A2200" s="126" t="n">
        <v>45829</v>
      </c>
      <c r="B2200" s="125" t="inlineStr">
        <is>
          <t>Tiramisu</t>
        </is>
      </c>
      <c r="C2200" s="127" t="n">
        <v>23</v>
      </c>
      <c r="D2200" s="125" t="n"/>
    </row>
    <row r="2201">
      <c r="A2201" s="126" t="n">
        <v>45829</v>
      </c>
      <c r="B2201" s="125" t="inlineStr">
        <is>
          <t>Chocolate Fondant</t>
        </is>
      </c>
      <c r="C2201" s="127" t="n">
        <v>11</v>
      </c>
      <c r="D2201" s="125" t="n"/>
    </row>
    <row r="2202">
      <c r="A2202" s="126" t="n">
        <v>45829</v>
      </c>
      <c r="B2202" s="125" t="inlineStr">
        <is>
          <t>Lemon Sorbet</t>
        </is>
      </c>
      <c r="C2202" s="127" t="n">
        <v>9</v>
      </c>
      <c r="D2202" s="125" t="n"/>
    </row>
    <row r="2203">
      <c r="A2203" s="126" t="n">
        <v>45829</v>
      </c>
      <c r="B2203" s="125" t="inlineStr">
        <is>
          <t>Espresso</t>
        </is>
      </c>
      <c r="C2203" s="127" t="n">
        <v>38</v>
      </c>
      <c r="D2203" s="125" t="n"/>
    </row>
    <row r="2204">
      <c r="A2204" s="126" t="n">
        <v>45829</v>
      </c>
      <c r="B2204" s="125" t="inlineStr">
        <is>
          <t>Cappuccino</t>
        </is>
      </c>
      <c r="C2204" s="127" t="n">
        <v>43</v>
      </c>
      <c r="D2204" s="125" t="n"/>
    </row>
    <row r="2205">
      <c r="A2205" s="126" t="n">
        <v>45829</v>
      </c>
      <c r="B2205" s="125" t="inlineStr">
        <is>
          <t>Homemade Lemonade</t>
        </is>
      </c>
      <c r="C2205" s="127" t="n">
        <v>40</v>
      </c>
      <c r="D2205" s="125" t="n"/>
    </row>
    <row r="2206">
      <c r="A2206" s="126" t="n">
        <v>45830</v>
      </c>
      <c r="B2206" s="125" t="inlineStr">
        <is>
          <t>Bruschetta</t>
        </is>
      </c>
      <c r="C2206" s="127" t="n">
        <v>14</v>
      </c>
      <c r="D2206" s="125" t="n"/>
    </row>
    <row r="2207">
      <c r="A2207" s="126" t="n">
        <v>45830</v>
      </c>
      <c r="B2207" s="125" t="inlineStr">
        <is>
          <t>Caesar Salad</t>
        </is>
      </c>
      <c r="C2207" s="127" t="n">
        <v>15</v>
      </c>
      <c r="D2207" s="125" t="n"/>
    </row>
    <row r="2208">
      <c r="A2208" s="126" t="n">
        <v>45830</v>
      </c>
      <c r="B2208" s="125" t="inlineStr">
        <is>
          <t>Tomato Soup</t>
        </is>
      </c>
      <c r="C2208" s="127" t="n">
        <v>4</v>
      </c>
      <c r="D2208" s="125" t="n"/>
    </row>
    <row r="2209">
      <c r="A2209" s="126" t="n">
        <v>45830</v>
      </c>
      <c r="B2209" s="125" t="inlineStr">
        <is>
          <t>Spaghetti Carbonara</t>
        </is>
      </c>
      <c r="C2209" s="127" t="n">
        <v>33</v>
      </c>
      <c r="D2209" s="125" t="n"/>
    </row>
    <row r="2210">
      <c r="A2210" s="126" t="n">
        <v>45830</v>
      </c>
      <c r="B2210" s="125" t="inlineStr">
        <is>
          <t>Pizza Margherita</t>
        </is>
      </c>
      <c r="C2210" s="127" t="n">
        <v>34</v>
      </c>
      <c r="D2210" s="125" t="n"/>
    </row>
    <row r="2211">
      <c r="A2211" s="126" t="n">
        <v>45830</v>
      </c>
      <c r="B2211" s="125" t="inlineStr">
        <is>
          <t>Wiener Schnitzel</t>
        </is>
      </c>
      <c r="C2211" s="127" t="n">
        <v>22</v>
      </c>
      <c r="D2211" s="125" t="n"/>
    </row>
    <row r="2212">
      <c r="A2212" s="126" t="n">
        <v>45830</v>
      </c>
      <c r="B2212" s="125" t="inlineStr">
        <is>
          <t>Salmon Fillet</t>
        </is>
      </c>
      <c r="C2212" s="127" t="n">
        <v>7</v>
      </c>
      <c r="D2212" s="125" t="n"/>
    </row>
    <row r="2213">
      <c r="A2213" s="126" t="n">
        <v>45830</v>
      </c>
      <c r="B2213" s="125" t="inlineStr">
        <is>
          <t>Mushroom Risotto</t>
        </is>
      </c>
      <c r="C2213" s="127" t="n">
        <v>7</v>
      </c>
      <c r="D2213" s="125" t="n"/>
    </row>
    <row r="2214">
      <c r="A2214" s="126" t="n">
        <v>45830</v>
      </c>
      <c r="B2214" s="125" t="inlineStr">
        <is>
          <t>Cheeseburger</t>
        </is>
      </c>
      <c r="C2214" s="127" t="n">
        <v>32</v>
      </c>
      <c r="D2214" s="125" t="n"/>
    </row>
    <row r="2215">
      <c r="A2215" s="126" t="n">
        <v>45830</v>
      </c>
      <c r="B2215" s="125" t="inlineStr">
        <is>
          <t>Tiramisu</t>
        </is>
      </c>
      <c r="C2215" s="127" t="n">
        <v>27</v>
      </c>
      <c r="D2215" s="125" t="n"/>
    </row>
    <row r="2216">
      <c r="A2216" s="126" t="n">
        <v>45830</v>
      </c>
      <c r="B2216" s="125" t="inlineStr">
        <is>
          <t>Chocolate Fondant</t>
        </is>
      </c>
      <c r="C2216" s="127" t="n">
        <v>10</v>
      </c>
      <c r="D2216" s="125" t="n"/>
    </row>
    <row r="2217">
      <c r="A2217" s="126" t="n">
        <v>45830</v>
      </c>
      <c r="B2217" s="125" t="inlineStr">
        <is>
          <t>Lemon Sorbet</t>
        </is>
      </c>
      <c r="C2217" s="127" t="n">
        <v>6</v>
      </c>
      <c r="D2217" s="125" t="n"/>
    </row>
    <row r="2218">
      <c r="A2218" s="126" t="n">
        <v>45830</v>
      </c>
      <c r="B2218" s="125" t="inlineStr">
        <is>
          <t>Espresso</t>
        </is>
      </c>
      <c r="C2218" s="127" t="n">
        <v>42</v>
      </c>
      <c r="D2218" s="125" t="n"/>
    </row>
    <row r="2219">
      <c r="A2219" s="126" t="n">
        <v>45830</v>
      </c>
      <c r="B2219" s="125" t="inlineStr">
        <is>
          <t>Cappuccino</t>
        </is>
      </c>
      <c r="C2219" s="127" t="n">
        <v>30</v>
      </c>
      <c r="D2219" s="125" t="n"/>
    </row>
    <row r="2220">
      <c r="A2220" s="126" t="n">
        <v>45830</v>
      </c>
      <c r="B2220" s="125" t="inlineStr">
        <is>
          <t>Homemade Lemonade</t>
        </is>
      </c>
      <c r="C2220" s="127" t="n">
        <v>46</v>
      </c>
      <c r="D2220" s="125" t="n"/>
    </row>
    <row r="2221">
      <c r="A2221" s="126" t="n">
        <v>45832</v>
      </c>
      <c r="B2221" s="125" t="inlineStr">
        <is>
          <t>Bruschetta</t>
        </is>
      </c>
      <c r="C2221" s="127" t="n">
        <v>15</v>
      </c>
      <c r="D2221" s="125" t="n"/>
    </row>
    <row r="2222">
      <c r="A2222" s="126" t="n">
        <v>45832</v>
      </c>
      <c r="B2222" s="125" t="inlineStr">
        <is>
          <t>Caesar Salad</t>
        </is>
      </c>
      <c r="C2222" s="127" t="n">
        <v>11</v>
      </c>
      <c r="D2222" s="125" t="n"/>
    </row>
    <row r="2223">
      <c r="A2223" s="126" t="n">
        <v>45832</v>
      </c>
      <c r="B2223" s="125" t="inlineStr">
        <is>
          <t>Spaghetti Carbonara</t>
        </is>
      </c>
      <c r="C2223" s="127" t="n">
        <v>16</v>
      </c>
      <c r="D2223" s="125" t="n"/>
    </row>
    <row r="2224">
      <c r="A2224" s="126" t="n">
        <v>45832</v>
      </c>
      <c r="B2224" s="125" t="inlineStr">
        <is>
          <t>Pizza Margherita</t>
        </is>
      </c>
      <c r="C2224" s="127" t="n">
        <v>20</v>
      </c>
      <c r="D2224" s="125" t="n"/>
    </row>
    <row r="2225">
      <c r="A2225" s="126" t="n">
        <v>45832</v>
      </c>
      <c r="B2225" s="125" t="inlineStr">
        <is>
          <t>Wiener Schnitzel</t>
        </is>
      </c>
      <c r="C2225" s="127" t="n">
        <v>16</v>
      </c>
      <c r="D2225" s="125" t="n"/>
    </row>
    <row r="2226">
      <c r="A2226" s="126" t="n">
        <v>45832</v>
      </c>
      <c r="B2226" s="125" t="inlineStr">
        <is>
          <t>Salmon Fillet</t>
        </is>
      </c>
      <c r="C2226" s="127" t="n">
        <v>5</v>
      </c>
      <c r="D2226" s="125" t="n"/>
    </row>
    <row r="2227">
      <c r="A2227" s="126" t="n">
        <v>45832</v>
      </c>
      <c r="B2227" s="125" t="inlineStr">
        <is>
          <t>Mushroom Risotto</t>
        </is>
      </c>
      <c r="C2227" s="127" t="n">
        <v>5</v>
      </c>
      <c r="D2227" s="125" t="n"/>
    </row>
    <row r="2228">
      <c r="A2228" s="126" t="n">
        <v>45832</v>
      </c>
      <c r="B2228" s="125" t="inlineStr">
        <is>
          <t>Cheeseburger</t>
        </is>
      </c>
      <c r="C2228" s="127" t="n">
        <v>24</v>
      </c>
      <c r="D2228" s="125" t="n"/>
    </row>
    <row r="2229">
      <c r="A2229" s="126" t="n">
        <v>45832</v>
      </c>
      <c r="B2229" s="125" t="inlineStr">
        <is>
          <t>Tiramisu</t>
        </is>
      </c>
      <c r="C2229" s="127" t="n">
        <v>11</v>
      </c>
      <c r="D2229" s="125" t="n"/>
    </row>
    <row r="2230">
      <c r="A2230" s="126" t="n">
        <v>45832</v>
      </c>
      <c r="B2230" s="125" t="inlineStr">
        <is>
          <t>Chocolate Fondant</t>
        </is>
      </c>
      <c r="C2230" s="127" t="n">
        <v>4</v>
      </c>
      <c r="D2230" s="125" t="n"/>
    </row>
    <row r="2231">
      <c r="A2231" s="126" t="n">
        <v>45832</v>
      </c>
      <c r="B2231" s="125" t="inlineStr">
        <is>
          <t>Lemon Sorbet</t>
        </is>
      </c>
      <c r="C2231" s="127" t="n">
        <v>6</v>
      </c>
      <c r="D2231" s="125" t="n"/>
    </row>
    <row r="2232">
      <c r="A2232" s="126" t="n">
        <v>45832</v>
      </c>
      <c r="B2232" s="125" t="inlineStr">
        <is>
          <t>Espresso</t>
        </is>
      </c>
      <c r="C2232" s="127" t="n">
        <v>31</v>
      </c>
      <c r="D2232" s="125" t="n"/>
    </row>
    <row r="2233">
      <c r="A2233" s="126" t="n">
        <v>45832</v>
      </c>
      <c r="B2233" s="125" t="inlineStr">
        <is>
          <t>Cappuccino</t>
        </is>
      </c>
      <c r="C2233" s="127" t="n">
        <v>20</v>
      </c>
      <c r="D2233" s="125" t="n"/>
    </row>
    <row r="2234">
      <c r="A2234" s="126" t="n">
        <v>45832</v>
      </c>
      <c r="B2234" s="125" t="inlineStr">
        <is>
          <t>Homemade Lemonade</t>
        </is>
      </c>
      <c r="C2234" s="127" t="n">
        <v>17</v>
      </c>
      <c r="D2234" s="125" t="n"/>
    </row>
    <row r="2235">
      <c r="A2235" s="126" t="n">
        <v>45833</v>
      </c>
      <c r="B2235" s="125" t="inlineStr">
        <is>
          <t>Bruschetta</t>
        </is>
      </c>
      <c r="C2235" s="127" t="n">
        <v>9</v>
      </c>
      <c r="D2235" s="125" t="n"/>
    </row>
    <row r="2236">
      <c r="A2236" s="126" t="n">
        <v>45833</v>
      </c>
      <c r="B2236" s="125" t="inlineStr">
        <is>
          <t>Caesar Salad</t>
        </is>
      </c>
      <c r="C2236" s="127" t="n">
        <v>6</v>
      </c>
      <c r="D2236" s="125" t="n"/>
    </row>
    <row r="2237">
      <c r="A2237" s="126" t="n">
        <v>45833</v>
      </c>
      <c r="B2237" s="125" t="inlineStr">
        <is>
          <t>Tomato Soup</t>
        </is>
      </c>
      <c r="C2237" s="127" t="n">
        <v>3</v>
      </c>
      <c r="D2237" s="125" t="n"/>
    </row>
    <row r="2238">
      <c r="A2238" s="126" t="n">
        <v>45833</v>
      </c>
      <c r="B2238" s="125" t="inlineStr">
        <is>
          <t>Spaghetti Carbonara</t>
        </is>
      </c>
      <c r="C2238" s="127" t="n">
        <v>24</v>
      </c>
      <c r="D2238" s="125" t="n"/>
    </row>
    <row r="2239">
      <c r="A2239" s="126" t="n">
        <v>45833</v>
      </c>
      <c r="B2239" s="125" t="inlineStr">
        <is>
          <t>Pizza Margherita</t>
        </is>
      </c>
      <c r="C2239" s="127" t="n">
        <v>35</v>
      </c>
      <c r="D2239" s="125" t="n"/>
    </row>
    <row r="2240">
      <c r="A2240" s="126" t="n">
        <v>45833</v>
      </c>
      <c r="B2240" s="125" t="inlineStr">
        <is>
          <t>Wiener Schnitzel</t>
        </is>
      </c>
      <c r="C2240" s="127" t="n">
        <v>16</v>
      </c>
      <c r="D2240" s="125" t="n"/>
    </row>
    <row r="2241">
      <c r="A2241" s="126" t="n">
        <v>45833</v>
      </c>
      <c r="B2241" s="125" t="inlineStr">
        <is>
          <t>Salmon Fillet</t>
        </is>
      </c>
      <c r="C2241" s="127" t="n">
        <v>5</v>
      </c>
      <c r="D2241" s="125" t="n"/>
    </row>
    <row r="2242">
      <c r="A2242" s="126" t="n">
        <v>45833</v>
      </c>
      <c r="B2242" s="125" t="inlineStr">
        <is>
          <t>Mushroom Risotto</t>
        </is>
      </c>
      <c r="C2242" s="127" t="n">
        <v>4</v>
      </c>
      <c r="D2242" s="125" t="n"/>
    </row>
    <row r="2243">
      <c r="A2243" s="126" t="n">
        <v>45833</v>
      </c>
      <c r="B2243" s="125" t="inlineStr">
        <is>
          <t>Cheeseburger</t>
        </is>
      </c>
      <c r="C2243" s="127" t="n">
        <v>28</v>
      </c>
      <c r="D2243" s="125" t="n"/>
    </row>
    <row r="2244">
      <c r="A2244" s="126" t="n">
        <v>45833</v>
      </c>
      <c r="B2244" s="125" t="inlineStr">
        <is>
          <t>Tiramisu</t>
        </is>
      </c>
      <c r="C2244" s="127" t="n">
        <v>10</v>
      </c>
      <c r="D2244" s="125" t="n"/>
    </row>
    <row r="2245">
      <c r="A2245" s="126" t="n">
        <v>45833</v>
      </c>
      <c r="B2245" s="125" t="inlineStr">
        <is>
          <t>Chocolate Fondant</t>
        </is>
      </c>
      <c r="C2245" s="127" t="n">
        <v>6</v>
      </c>
      <c r="D2245" s="125" t="n"/>
    </row>
    <row r="2246">
      <c r="A2246" s="126" t="n">
        <v>45833</v>
      </c>
      <c r="B2246" s="125" t="inlineStr">
        <is>
          <t>Lemon Sorbet</t>
        </is>
      </c>
      <c r="C2246" s="127" t="n">
        <v>5</v>
      </c>
      <c r="D2246" s="125" t="n"/>
    </row>
    <row r="2247">
      <c r="A2247" s="126" t="n">
        <v>45833</v>
      </c>
      <c r="B2247" s="125" t="inlineStr">
        <is>
          <t>Espresso</t>
        </is>
      </c>
      <c r="C2247" s="127" t="n">
        <v>37</v>
      </c>
      <c r="D2247" s="125" t="n"/>
    </row>
    <row r="2248">
      <c r="A2248" s="126" t="n">
        <v>45833</v>
      </c>
      <c r="B2248" s="125" t="inlineStr">
        <is>
          <t>Cappuccino</t>
        </is>
      </c>
      <c r="C2248" s="127" t="n">
        <v>25</v>
      </c>
      <c r="D2248" s="125" t="n"/>
    </row>
    <row r="2249">
      <c r="A2249" s="126" t="n">
        <v>45833</v>
      </c>
      <c r="B2249" s="125" t="inlineStr">
        <is>
          <t>Homemade Lemonade</t>
        </is>
      </c>
      <c r="C2249" s="127" t="n">
        <v>35</v>
      </c>
      <c r="D2249" s="125" t="n"/>
    </row>
    <row r="2250">
      <c r="A2250" s="126" t="n">
        <v>45834</v>
      </c>
      <c r="B2250" s="125" t="inlineStr">
        <is>
          <t>Bruschetta</t>
        </is>
      </c>
      <c r="C2250" s="127" t="n">
        <v>17</v>
      </c>
      <c r="D2250" s="125" t="n"/>
    </row>
    <row r="2251">
      <c r="A2251" s="126" t="n">
        <v>45834</v>
      </c>
      <c r="B2251" s="125" t="inlineStr">
        <is>
          <t>Caesar Salad</t>
        </is>
      </c>
      <c r="C2251" s="127" t="n">
        <v>12</v>
      </c>
      <c r="D2251" s="125" t="n"/>
    </row>
    <row r="2252">
      <c r="A2252" s="126" t="n">
        <v>45834</v>
      </c>
      <c r="B2252" s="125" t="inlineStr">
        <is>
          <t>Tomato Soup</t>
        </is>
      </c>
      <c r="C2252" s="127" t="n">
        <v>3</v>
      </c>
      <c r="D2252" s="125" t="n"/>
    </row>
    <row r="2253">
      <c r="A2253" s="126" t="n">
        <v>45834</v>
      </c>
      <c r="B2253" s="125" t="inlineStr">
        <is>
          <t>Spaghetti Carbonara</t>
        </is>
      </c>
      <c r="C2253" s="127" t="n">
        <v>26</v>
      </c>
      <c r="D2253" s="125" t="n"/>
    </row>
    <row r="2254">
      <c r="A2254" s="126" t="n">
        <v>45834</v>
      </c>
      <c r="B2254" s="125" t="inlineStr">
        <is>
          <t>Pizza Margherita</t>
        </is>
      </c>
      <c r="C2254" s="127" t="n">
        <v>28</v>
      </c>
      <c r="D2254" s="125" t="n"/>
    </row>
    <row r="2255">
      <c r="A2255" s="126" t="n">
        <v>45834</v>
      </c>
      <c r="B2255" s="125" t="inlineStr">
        <is>
          <t>Wiener Schnitzel</t>
        </is>
      </c>
      <c r="C2255" s="127" t="n">
        <v>18</v>
      </c>
      <c r="D2255" s="125" t="n"/>
    </row>
    <row r="2256">
      <c r="A2256" s="126" t="n">
        <v>45834</v>
      </c>
      <c r="B2256" s="125" t="inlineStr">
        <is>
          <t>Salmon Fillet</t>
        </is>
      </c>
      <c r="C2256" s="127" t="n">
        <v>6</v>
      </c>
      <c r="D2256" s="125" t="n"/>
    </row>
    <row r="2257">
      <c r="A2257" s="126" t="n">
        <v>45834</v>
      </c>
      <c r="B2257" s="125" t="inlineStr">
        <is>
          <t>Mushroom Risotto</t>
        </is>
      </c>
      <c r="C2257" s="127" t="n">
        <v>6</v>
      </c>
      <c r="D2257" s="125" t="n"/>
    </row>
    <row r="2258">
      <c r="A2258" s="126" t="n">
        <v>45834</v>
      </c>
      <c r="B2258" s="125" t="inlineStr">
        <is>
          <t>Cheeseburger</t>
        </is>
      </c>
      <c r="C2258" s="127" t="n">
        <v>29</v>
      </c>
      <c r="D2258" s="125" t="n"/>
    </row>
    <row r="2259">
      <c r="A2259" s="126" t="n">
        <v>45834</v>
      </c>
      <c r="B2259" s="125" t="inlineStr">
        <is>
          <t>Tiramisu</t>
        </is>
      </c>
      <c r="C2259" s="127" t="n">
        <v>21</v>
      </c>
      <c r="D2259" s="125" t="n"/>
    </row>
    <row r="2260">
      <c r="A2260" s="126" t="n">
        <v>45834</v>
      </c>
      <c r="B2260" s="125" t="inlineStr">
        <is>
          <t>Chocolate Fondant</t>
        </is>
      </c>
      <c r="C2260" s="127" t="n">
        <v>6</v>
      </c>
      <c r="D2260" s="125" t="n"/>
    </row>
    <row r="2261">
      <c r="A2261" s="126" t="n">
        <v>45834</v>
      </c>
      <c r="B2261" s="125" t="inlineStr">
        <is>
          <t>Lemon Sorbet</t>
        </is>
      </c>
      <c r="C2261" s="127" t="n">
        <v>6</v>
      </c>
      <c r="D2261" s="125" t="n"/>
    </row>
    <row r="2262">
      <c r="A2262" s="126" t="n">
        <v>45834</v>
      </c>
      <c r="B2262" s="125" t="inlineStr">
        <is>
          <t>Espresso</t>
        </is>
      </c>
      <c r="C2262" s="127" t="n">
        <v>40</v>
      </c>
      <c r="D2262" s="125" t="n"/>
    </row>
    <row r="2263">
      <c r="A2263" s="126" t="n">
        <v>45834</v>
      </c>
      <c r="B2263" s="125" t="inlineStr">
        <is>
          <t>Cappuccino</t>
        </is>
      </c>
      <c r="C2263" s="127" t="n">
        <v>34</v>
      </c>
      <c r="D2263" s="125" t="n"/>
    </row>
    <row r="2264">
      <c r="A2264" s="126" t="n">
        <v>45834</v>
      </c>
      <c r="B2264" s="125" t="inlineStr">
        <is>
          <t>Homemade Lemonade</t>
        </is>
      </c>
      <c r="C2264" s="127" t="n">
        <v>36</v>
      </c>
      <c r="D2264" s="125" t="n"/>
    </row>
    <row r="2265">
      <c r="A2265" s="126" t="n">
        <v>45835</v>
      </c>
      <c r="B2265" s="125" t="inlineStr">
        <is>
          <t>Bruschetta</t>
        </is>
      </c>
      <c r="C2265" s="127" t="n">
        <v>20</v>
      </c>
      <c r="D2265" s="125" t="n"/>
    </row>
    <row r="2266">
      <c r="A2266" s="126" t="n">
        <v>45835</v>
      </c>
      <c r="B2266" s="125" t="inlineStr">
        <is>
          <t>Caesar Salad</t>
        </is>
      </c>
      <c r="C2266" s="127" t="n">
        <v>15</v>
      </c>
      <c r="D2266" s="125" t="n"/>
    </row>
    <row r="2267">
      <c r="A2267" s="126" t="n">
        <v>45835</v>
      </c>
      <c r="B2267" s="125" t="inlineStr">
        <is>
          <t>Tomato Soup</t>
        </is>
      </c>
      <c r="C2267" s="127" t="n">
        <v>4</v>
      </c>
      <c r="D2267" s="125" t="n"/>
    </row>
    <row r="2268">
      <c r="A2268" s="126" t="n">
        <v>45835</v>
      </c>
      <c r="B2268" s="125" t="inlineStr">
        <is>
          <t>Spaghetti Carbonara</t>
        </is>
      </c>
      <c r="C2268" s="127" t="n">
        <v>41</v>
      </c>
      <c r="D2268" s="125" t="n"/>
    </row>
    <row r="2269">
      <c r="A2269" s="126" t="n">
        <v>45835</v>
      </c>
      <c r="B2269" s="125" t="inlineStr">
        <is>
          <t>Pizza Margherita</t>
        </is>
      </c>
      <c r="C2269" s="127" t="n">
        <v>55</v>
      </c>
      <c r="D2269" s="125" t="n"/>
    </row>
    <row r="2270">
      <c r="A2270" s="126" t="n">
        <v>45835</v>
      </c>
      <c r="B2270" s="125" t="inlineStr">
        <is>
          <t>Wiener Schnitzel</t>
        </is>
      </c>
      <c r="C2270" s="127" t="n">
        <v>28</v>
      </c>
      <c r="D2270" s="125" t="n"/>
    </row>
    <row r="2271">
      <c r="A2271" s="126" t="n">
        <v>45835</v>
      </c>
      <c r="B2271" s="125" t="inlineStr">
        <is>
          <t>Salmon Fillet</t>
        </is>
      </c>
      <c r="C2271" s="127" t="n">
        <v>10</v>
      </c>
      <c r="D2271" s="125" t="n"/>
    </row>
    <row r="2272">
      <c r="A2272" s="126" t="n">
        <v>45835</v>
      </c>
      <c r="B2272" s="125" t="inlineStr">
        <is>
          <t>Mushroom Risotto</t>
        </is>
      </c>
      <c r="C2272" s="127" t="n">
        <v>8</v>
      </c>
      <c r="D2272" s="125" t="n"/>
    </row>
    <row r="2273">
      <c r="A2273" s="126" t="n">
        <v>45835</v>
      </c>
      <c r="B2273" s="125" t="inlineStr">
        <is>
          <t>Cheeseburger</t>
        </is>
      </c>
      <c r="C2273" s="127" t="n">
        <v>28</v>
      </c>
      <c r="D2273" s="125" t="n"/>
    </row>
    <row r="2274">
      <c r="A2274" s="126" t="n">
        <v>45835</v>
      </c>
      <c r="B2274" s="125" t="inlineStr">
        <is>
          <t>Tiramisu</t>
        </is>
      </c>
      <c r="C2274" s="127" t="n">
        <v>15</v>
      </c>
      <c r="D2274" s="125" t="n"/>
    </row>
    <row r="2275">
      <c r="A2275" s="126" t="n">
        <v>45835</v>
      </c>
      <c r="B2275" s="125" t="inlineStr">
        <is>
          <t>Chocolate Fondant</t>
        </is>
      </c>
      <c r="C2275" s="127" t="n">
        <v>10</v>
      </c>
      <c r="D2275" s="125" t="n"/>
    </row>
    <row r="2276">
      <c r="A2276" s="126" t="n">
        <v>45835</v>
      </c>
      <c r="B2276" s="125" t="inlineStr">
        <is>
          <t>Lemon Sorbet</t>
        </is>
      </c>
      <c r="C2276" s="127" t="n">
        <v>7</v>
      </c>
      <c r="D2276" s="125" t="n"/>
    </row>
    <row r="2277">
      <c r="A2277" s="126" t="n">
        <v>45835</v>
      </c>
      <c r="B2277" s="125" t="inlineStr">
        <is>
          <t>Espresso</t>
        </is>
      </c>
      <c r="C2277" s="127" t="n">
        <v>45</v>
      </c>
      <c r="D2277" s="125" t="n"/>
    </row>
    <row r="2278">
      <c r="A2278" s="126" t="n">
        <v>45835</v>
      </c>
      <c r="B2278" s="125" t="inlineStr">
        <is>
          <t>Cappuccino</t>
        </is>
      </c>
      <c r="C2278" s="127" t="n">
        <v>33</v>
      </c>
      <c r="D2278" s="125" t="n"/>
    </row>
    <row r="2279">
      <c r="A2279" s="126" t="n">
        <v>45835</v>
      </c>
      <c r="B2279" s="125" t="inlineStr">
        <is>
          <t>Homemade Lemonade</t>
        </is>
      </c>
      <c r="C2279" s="127" t="n">
        <v>58</v>
      </c>
      <c r="D2279" s="125" t="n"/>
    </row>
    <row r="2280">
      <c r="A2280" s="126" t="n">
        <v>45836</v>
      </c>
      <c r="B2280" s="125" t="inlineStr">
        <is>
          <t>Bruschetta</t>
        </is>
      </c>
      <c r="C2280" s="127" t="n">
        <v>15</v>
      </c>
      <c r="D2280" s="125" t="n"/>
    </row>
    <row r="2281">
      <c r="A2281" s="126" t="n">
        <v>45836</v>
      </c>
      <c r="B2281" s="125" t="inlineStr">
        <is>
          <t>Caesar Salad</t>
        </is>
      </c>
      <c r="C2281" s="127" t="n">
        <v>24</v>
      </c>
      <c r="D2281" s="125" t="n"/>
    </row>
    <row r="2282">
      <c r="A2282" s="126" t="n">
        <v>45836</v>
      </c>
      <c r="B2282" s="125" t="inlineStr">
        <is>
          <t>Tomato Soup</t>
        </is>
      </c>
      <c r="C2282" s="127" t="n">
        <v>6</v>
      </c>
      <c r="D2282" s="125" t="n"/>
    </row>
    <row r="2283">
      <c r="A2283" s="126" t="n">
        <v>45836</v>
      </c>
      <c r="B2283" s="125" t="inlineStr">
        <is>
          <t>Spaghetti Carbonara</t>
        </is>
      </c>
      <c r="C2283" s="127" t="n">
        <v>57</v>
      </c>
      <c r="D2283" s="125" t="n"/>
    </row>
    <row r="2284">
      <c r="A2284" s="126" t="n">
        <v>45836</v>
      </c>
      <c r="B2284" s="125" t="inlineStr">
        <is>
          <t>Pizza Margherita</t>
        </is>
      </c>
      <c r="C2284" s="127" t="n">
        <v>44</v>
      </c>
      <c r="D2284" s="125" t="n"/>
    </row>
    <row r="2285">
      <c r="A2285" s="126" t="n">
        <v>45836</v>
      </c>
      <c r="B2285" s="125" t="inlineStr">
        <is>
          <t>Wiener Schnitzel</t>
        </is>
      </c>
      <c r="C2285" s="127" t="n">
        <v>28</v>
      </c>
      <c r="D2285" s="125" t="n"/>
    </row>
    <row r="2286">
      <c r="A2286" s="126" t="n">
        <v>45836</v>
      </c>
      <c r="B2286" s="125" t="inlineStr">
        <is>
          <t>Salmon Fillet</t>
        </is>
      </c>
      <c r="C2286" s="127" t="n">
        <v>9</v>
      </c>
      <c r="D2286" s="125" t="n"/>
    </row>
    <row r="2287">
      <c r="A2287" s="126" t="n">
        <v>45836</v>
      </c>
      <c r="B2287" s="125" t="inlineStr">
        <is>
          <t>Mushroom Risotto</t>
        </is>
      </c>
      <c r="C2287" s="127" t="n">
        <v>9</v>
      </c>
      <c r="D2287" s="125" t="n"/>
    </row>
    <row r="2288">
      <c r="A2288" s="126" t="n">
        <v>45836</v>
      </c>
      <c r="B2288" s="125" t="inlineStr">
        <is>
          <t>Cheeseburger</t>
        </is>
      </c>
      <c r="C2288" s="127" t="n">
        <v>34</v>
      </c>
      <c r="D2288" s="125" t="n"/>
    </row>
    <row r="2289">
      <c r="A2289" s="126" t="n">
        <v>45836</v>
      </c>
      <c r="B2289" s="125" t="inlineStr">
        <is>
          <t>Tiramisu</t>
        </is>
      </c>
      <c r="C2289" s="127" t="n">
        <v>22</v>
      </c>
      <c r="D2289" s="125" t="n"/>
    </row>
    <row r="2290">
      <c r="A2290" s="126" t="n">
        <v>45836</v>
      </c>
      <c r="B2290" s="125" t="inlineStr">
        <is>
          <t>Chocolate Fondant</t>
        </is>
      </c>
      <c r="C2290" s="127" t="n">
        <v>12</v>
      </c>
      <c r="D2290" s="125" t="n"/>
    </row>
    <row r="2291">
      <c r="A2291" s="126" t="n">
        <v>45836</v>
      </c>
      <c r="B2291" s="125" t="inlineStr">
        <is>
          <t>Lemon Sorbet</t>
        </is>
      </c>
      <c r="C2291" s="127" t="n">
        <v>7</v>
      </c>
      <c r="D2291" s="125" t="n"/>
    </row>
    <row r="2292">
      <c r="A2292" s="126" t="n">
        <v>45836</v>
      </c>
      <c r="B2292" s="125" t="inlineStr">
        <is>
          <t>Espresso</t>
        </is>
      </c>
      <c r="C2292" s="127" t="n">
        <v>52</v>
      </c>
      <c r="D2292" s="125" t="n"/>
    </row>
    <row r="2293">
      <c r="A2293" s="126" t="n">
        <v>45836</v>
      </c>
      <c r="B2293" s="125" t="inlineStr">
        <is>
          <t>Cappuccino</t>
        </is>
      </c>
      <c r="C2293" s="127" t="n">
        <v>50</v>
      </c>
      <c r="D2293" s="125" t="n"/>
    </row>
    <row r="2294">
      <c r="A2294" s="126" t="n">
        <v>45836</v>
      </c>
      <c r="B2294" s="125" t="inlineStr">
        <is>
          <t>Homemade Lemonade</t>
        </is>
      </c>
      <c r="C2294" s="127" t="n">
        <v>48</v>
      </c>
      <c r="D2294" s="125" t="n"/>
    </row>
    <row r="2295">
      <c r="A2295" s="126" t="n">
        <v>45837</v>
      </c>
      <c r="B2295" s="125" t="inlineStr">
        <is>
          <t>Bruschetta</t>
        </is>
      </c>
      <c r="C2295" s="127" t="n">
        <v>16</v>
      </c>
      <c r="D2295" s="125" t="n"/>
    </row>
    <row r="2296">
      <c r="A2296" s="126" t="n">
        <v>45837</v>
      </c>
      <c r="B2296" s="125" t="inlineStr">
        <is>
          <t>Caesar Salad</t>
        </is>
      </c>
      <c r="C2296" s="127" t="n">
        <v>16</v>
      </c>
      <c r="D2296" s="125" t="n"/>
    </row>
    <row r="2297">
      <c r="A2297" s="126" t="n">
        <v>45837</v>
      </c>
      <c r="B2297" s="125" t="inlineStr">
        <is>
          <t>Tomato Soup</t>
        </is>
      </c>
      <c r="C2297" s="127" t="n">
        <v>4</v>
      </c>
      <c r="D2297" s="125" t="n"/>
    </row>
    <row r="2298">
      <c r="A2298" s="126" t="n">
        <v>45837</v>
      </c>
      <c r="B2298" s="125" t="inlineStr">
        <is>
          <t>Spaghetti Carbonara</t>
        </is>
      </c>
      <c r="C2298" s="127" t="n">
        <v>25</v>
      </c>
      <c r="D2298" s="125" t="n"/>
    </row>
    <row r="2299">
      <c r="A2299" s="126" t="n">
        <v>45837</v>
      </c>
      <c r="B2299" s="125" t="inlineStr">
        <is>
          <t>Pizza Margherita</t>
        </is>
      </c>
      <c r="C2299" s="127" t="n">
        <v>40</v>
      </c>
      <c r="D2299" s="125" t="n"/>
    </row>
    <row r="2300">
      <c r="A2300" s="126" t="n">
        <v>45837</v>
      </c>
      <c r="B2300" s="125" t="inlineStr">
        <is>
          <t>Wiener Schnitzel</t>
        </is>
      </c>
      <c r="C2300" s="127" t="n">
        <v>22</v>
      </c>
      <c r="D2300" s="125" t="n"/>
    </row>
    <row r="2301">
      <c r="A2301" s="126" t="n">
        <v>45837</v>
      </c>
      <c r="B2301" s="125" t="inlineStr">
        <is>
          <t>Salmon Fillet</t>
        </is>
      </c>
      <c r="C2301" s="127" t="n">
        <v>11</v>
      </c>
      <c r="D2301" s="125" t="n"/>
    </row>
    <row r="2302">
      <c r="A2302" s="126" t="n">
        <v>45837</v>
      </c>
      <c r="B2302" s="125" t="inlineStr">
        <is>
          <t>Mushroom Risotto</t>
        </is>
      </c>
      <c r="C2302" s="127" t="n">
        <v>5</v>
      </c>
      <c r="D2302" s="125" t="n"/>
    </row>
    <row r="2303">
      <c r="A2303" s="126" t="n">
        <v>45837</v>
      </c>
      <c r="B2303" s="125" t="inlineStr">
        <is>
          <t>Cheeseburger</t>
        </is>
      </c>
      <c r="C2303" s="127" t="n">
        <v>33</v>
      </c>
      <c r="D2303" s="125" t="n"/>
    </row>
    <row r="2304">
      <c r="A2304" s="126" t="n">
        <v>45837</v>
      </c>
      <c r="B2304" s="125" t="inlineStr">
        <is>
          <t>Tiramisu</t>
        </is>
      </c>
      <c r="C2304" s="127" t="n">
        <v>17</v>
      </c>
      <c r="D2304" s="125" t="n"/>
    </row>
    <row r="2305">
      <c r="A2305" s="126" t="n">
        <v>45837</v>
      </c>
      <c r="B2305" s="125" t="inlineStr">
        <is>
          <t>Chocolate Fondant</t>
        </is>
      </c>
      <c r="C2305" s="127" t="n">
        <v>8</v>
      </c>
      <c r="D2305" s="125" t="n"/>
    </row>
    <row r="2306">
      <c r="A2306" s="126" t="n">
        <v>45837</v>
      </c>
      <c r="B2306" s="125" t="inlineStr">
        <is>
          <t>Lemon Sorbet</t>
        </is>
      </c>
      <c r="C2306" s="127" t="n">
        <v>6</v>
      </c>
      <c r="D2306" s="125" t="n"/>
    </row>
    <row r="2307">
      <c r="A2307" s="126" t="n">
        <v>45837</v>
      </c>
      <c r="B2307" s="125" t="inlineStr">
        <is>
          <t>Espresso</t>
        </is>
      </c>
      <c r="C2307" s="127" t="n">
        <v>48</v>
      </c>
      <c r="D2307" s="125" t="n"/>
    </row>
    <row r="2308">
      <c r="A2308" s="126" t="n">
        <v>45837</v>
      </c>
      <c r="B2308" s="125" t="inlineStr">
        <is>
          <t>Cappuccino</t>
        </is>
      </c>
      <c r="C2308" s="127" t="n">
        <v>42</v>
      </c>
      <c r="D2308" s="125" t="n"/>
    </row>
    <row r="2309">
      <c r="A2309" s="126" t="n">
        <v>45837</v>
      </c>
      <c r="B2309" s="125" t="inlineStr">
        <is>
          <t>Homemade Lemonade</t>
        </is>
      </c>
      <c r="C2309" s="127" t="n">
        <v>57</v>
      </c>
      <c r="D2309" s="125" t="n"/>
    </row>
    <row r="2310">
      <c r="A2310" s="126" t="n">
        <v>45839</v>
      </c>
      <c r="B2310" s="125" t="inlineStr">
        <is>
          <t>Bruschetta</t>
        </is>
      </c>
      <c r="C2310" s="127" t="n">
        <v>10</v>
      </c>
      <c r="D2310" s="125" t="n"/>
    </row>
    <row r="2311">
      <c r="A2311" s="126" t="n">
        <v>45839</v>
      </c>
      <c r="B2311" s="125" t="inlineStr">
        <is>
          <t>Caesar Salad</t>
        </is>
      </c>
      <c r="C2311" s="127" t="n">
        <v>12</v>
      </c>
      <c r="D2311" s="125" t="n"/>
    </row>
    <row r="2312">
      <c r="A2312" s="126" t="n">
        <v>45839</v>
      </c>
      <c r="B2312" s="125" t="inlineStr">
        <is>
          <t>Tomato Soup</t>
        </is>
      </c>
      <c r="C2312" s="127" t="n">
        <v>4</v>
      </c>
      <c r="D2312" s="125" t="n"/>
    </row>
    <row r="2313">
      <c r="A2313" s="126" t="n">
        <v>45839</v>
      </c>
      <c r="B2313" s="125" t="inlineStr">
        <is>
          <t>Spaghetti Carbonara</t>
        </is>
      </c>
      <c r="C2313" s="127" t="n">
        <v>24</v>
      </c>
      <c r="D2313" s="125" t="n"/>
    </row>
    <row r="2314">
      <c r="A2314" s="126" t="n">
        <v>45839</v>
      </c>
      <c r="B2314" s="125" t="inlineStr">
        <is>
          <t>Pizza Margherita</t>
        </is>
      </c>
      <c r="C2314" s="127" t="n">
        <v>23</v>
      </c>
      <c r="D2314" s="125" t="n"/>
    </row>
    <row r="2315">
      <c r="A2315" s="126" t="n">
        <v>45839</v>
      </c>
      <c r="B2315" s="125" t="inlineStr">
        <is>
          <t>Wiener Schnitzel</t>
        </is>
      </c>
      <c r="C2315" s="127" t="n">
        <v>18</v>
      </c>
      <c r="D2315" s="125" t="n"/>
    </row>
    <row r="2316">
      <c r="A2316" s="126" t="n">
        <v>45839</v>
      </c>
      <c r="B2316" s="125" t="inlineStr">
        <is>
          <t>Salmon Fillet</t>
        </is>
      </c>
      <c r="C2316" s="127" t="n">
        <v>5</v>
      </c>
      <c r="D2316" s="125" t="n"/>
    </row>
    <row r="2317">
      <c r="A2317" s="126" t="n">
        <v>45839</v>
      </c>
      <c r="B2317" s="125" t="inlineStr">
        <is>
          <t>Mushroom Risotto</t>
        </is>
      </c>
      <c r="C2317" s="127" t="n">
        <v>5</v>
      </c>
      <c r="D2317" s="125" t="n"/>
    </row>
    <row r="2318">
      <c r="A2318" s="126" t="n">
        <v>45839</v>
      </c>
      <c r="B2318" s="125" t="inlineStr">
        <is>
          <t>Cheeseburger</t>
        </is>
      </c>
      <c r="C2318" s="127" t="n">
        <v>18</v>
      </c>
      <c r="D2318" s="125" t="n"/>
    </row>
    <row r="2319">
      <c r="A2319" s="126" t="n">
        <v>45839</v>
      </c>
      <c r="B2319" s="125" t="inlineStr">
        <is>
          <t>Tiramisu</t>
        </is>
      </c>
      <c r="C2319" s="127" t="n">
        <v>15</v>
      </c>
      <c r="D2319" s="125" t="n"/>
    </row>
    <row r="2320">
      <c r="A2320" s="126" t="n">
        <v>45839</v>
      </c>
      <c r="B2320" s="125" t="inlineStr">
        <is>
          <t>Chocolate Fondant</t>
        </is>
      </c>
      <c r="C2320" s="127" t="n">
        <v>6</v>
      </c>
      <c r="D2320" s="125" t="n"/>
    </row>
    <row r="2321">
      <c r="A2321" s="126" t="n">
        <v>45839</v>
      </c>
      <c r="B2321" s="125" t="inlineStr">
        <is>
          <t>Lemon Sorbet</t>
        </is>
      </c>
      <c r="C2321" s="127" t="n">
        <v>5</v>
      </c>
      <c r="D2321" s="125" t="n"/>
    </row>
    <row r="2322">
      <c r="A2322" s="126" t="n">
        <v>45839</v>
      </c>
      <c r="B2322" s="125" t="inlineStr">
        <is>
          <t>Espresso</t>
        </is>
      </c>
      <c r="C2322" s="127" t="n">
        <v>29</v>
      </c>
      <c r="D2322" s="125" t="n"/>
    </row>
    <row r="2323">
      <c r="A2323" s="126" t="n">
        <v>45839</v>
      </c>
      <c r="B2323" s="125" t="inlineStr">
        <is>
          <t>Cappuccino</t>
        </is>
      </c>
      <c r="C2323" s="127" t="n">
        <v>28</v>
      </c>
      <c r="D2323" s="125" t="n"/>
    </row>
    <row r="2324">
      <c r="A2324" s="126" t="n">
        <v>45839</v>
      </c>
      <c r="B2324" s="125" t="inlineStr">
        <is>
          <t>Homemade Lemonade</t>
        </is>
      </c>
      <c r="C2324" s="127" t="n">
        <v>36</v>
      </c>
      <c r="D2324" s="125" t="n"/>
    </row>
    <row r="2325">
      <c r="A2325" s="126" t="n">
        <v>45840</v>
      </c>
      <c r="B2325" s="125" t="inlineStr">
        <is>
          <t>Bruschetta</t>
        </is>
      </c>
      <c r="C2325" s="127" t="n">
        <v>11</v>
      </c>
      <c r="D2325" s="125" t="n"/>
    </row>
    <row r="2326">
      <c r="A2326" s="126" t="n">
        <v>45840</v>
      </c>
      <c r="B2326" s="125" t="inlineStr">
        <is>
          <t>Caesar Salad</t>
        </is>
      </c>
      <c r="C2326" s="127" t="n">
        <v>14</v>
      </c>
      <c r="D2326" s="125" t="n"/>
    </row>
    <row r="2327">
      <c r="A2327" s="126" t="n">
        <v>45840</v>
      </c>
      <c r="B2327" s="125" t="inlineStr">
        <is>
          <t>Tomato Soup</t>
        </is>
      </c>
      <c r="C2327" s="127" t="n">
        <v>2</v>
      </c>
      <c r="D2327" s="125" t="n"/>
    </row>
    <row r="2328">
      <c r="A2328" s="126" t="n">
        <v>45840</v>
      </c>
      <c r="B2328" s="125" t="inlineStr">
        <is>
          <t>Spaghetti Carbonara</t>
        </is>
      </c>
      <c r="C2328" s="127" t="n">
        <v>27</v>
      </c>
      <c r="D2328" s="125" t="n"/>
    </row>
    <row r="2329">
      <c r="A2329" s="126" t="n">
        <v>45840</v>
      </c>
      <c r="B2329" s="125" t="inlineStr">
        <is>
          <t>Pizza Margherita</t>
        </is>
      </c>
      <c r="C2329" s="127" t="n">
        <v>34</v>
      </c>
      <c r="D2329" s="125" t="n"/>
    </row>
    <row r="2330">
      <c r="A2330" s="126" t="n">
        <v>45840</v>
      </c>
      <c r="B2330" s="125" t="inlineStr">
        <is>
          <t>Wiener Schnitzel</t>
        </is>
      </c>
      <c r="C2330" s="127" t="n">
        <v>22</v>
      </c>
      <c r="D2330" s="125" t="n"/>
    </row>
    <row r="2331">
      <c r="A2331" s="126" t="n">
        <v>45840</v>
      </c>
      <c r="B2331" s="125" t="inlineStr">
        <is>
          <t>Salmon Fillet</t>
        </is>
      </c>
      <c r="C2331" s="127" t="n">
        <v>7</v>
      </c>
      <c r="D2331" s="125" t="n"/>
    </row>
    <row r="2332">
      <c r="A2332" s="126" t="n">
        <v>45840</v>
      </c>
      <c r="B2332" s="125" t="inlineStr">
        <is>
          <t>Mushroom Risotto</t>
        </is>
      </c>
      <c r="C2332" s="127" t="n">
        <v>5</v>
      </c>
      <c r="D2332" s="125" t="n"/>
    </row>
    <row r="2333">
      <c r="A2333" s="126" t="n">
        <v>45840</v>
      </c>
      <c r="B2333" s="125" t="inlineStr">
        <is>
          <t>Cheeseburger</t>
        </is>
      </c>
      <c r="C2333" s="127" t="n">
        <v>19</v>
      </c>
      <c r="D2333" s="125" t="n"/>
    </row>
    <row r="2334">
      <c r="A2334" s="126" t="n">
        <v>45840</v>
      </c>
      <c r="B2334" s="125" t="inlineStr">
        <is>
          <t>Tiramisu</t>
        </is>
      </c>
      <c r="C2334" s="127" t="n">
        <v>12</v>
      </c>
      <c r="D2334" s="125" t="n"/>
    </row>
    <row r="2335">
      <c r="A2335" s="126" t="n">
        <v>45840</v>
      </c>
      <c r="B2335" s="125" t="inlineStr">
        <is>
          <t>Chocolate Fondant</t>
        </is>
      </c>
      <c r="C2335" s="127" t="n">
        <v>7</v>
      </c>
      <c r="D2335" s="125" t="n"/>
    </row>
    <row r="2336">
      <c r="A2336" s="126" t="n">
        <v>45840</v>
      </c>
      <c r="B2336" s="125" t="inlineStr">
        <is>
          <t>Lemon Sorbet</t>
        </is>
      </c>
      <c r="C2336" s="127" t="n">
        <v>5</v>
      </c>
      <c r="D2336" s="125" t="n"/>
    </row>
    <row r="2337">
      <c r="A2337" s="126" t="n">
        <v>45840</v>
      </c>
      <c r="B2337" s="125" t="inlineStr">
        <is>
          <t>Espresso</t>
        </is>
      </c>
      <c r="C2337" s="127" t="n">
        <v>31</v>
      </c>
      <c r="D2337" s="125" t="n"/>
    </row>
    <row r="2338">
      <c r="A2338" s="126" t="n">
        <v>45840</v>
      </c>
      <c r="B2338" s="125" t="inlineStr">
        <is>
          <t>Cappuccino</t>
        </is>
      </c>
      <c r="C2338" s="127" t="n">
        <v>31</v>
      </c>
      <c r="D2338" s="125" t="n"/>
    </row>
    <row r="2339">
      <c r="A2339" s="126" t="n">
        <v>45840</v>
      </c>
      <c r="B2339" s="125" t="inlineStr">
        <is>
          <t>Homemade Lemonade</t>
        </is>
      </c>
      <c r="C2339" s="127" t="n">
        <v>29</v>
      </c>
      <c r="D2339" s="125" t="n"/>
    </row>
    <row r="2340">
      <c r="A2340" s="126" t="n">
        <v>45841</v>
      </c>
      <c r="B2340" s="125" t="inlineStr">
        <is>
          <t>Bruschetta</t>
        </is>
      </c>
      <c r="C2340" s="127" t="n">
        <v>14</v>
      </c>
      <c r="D2340" s="125" t="n"/>
    </row>
    <row r="2341">
      <c r="A2341" s="126" t="n">
        <v>45841</v>
      </c>
      <c r="B2341" s="125" t="inlineStr">
        <is>
          <t>Caesar Salad</t>
        </is>
      </c>
      <c r="C2341" s="127" t="n">
        <v>12</v>
      </c>
      <c r="D2341" s="125" t="n"/>
    </row>
    <row r="2342">
      <c r="A2342" s="126" t="n">
        <v>45841</v>
      </c>
      <c r="B2342" s="125" t="inlineStr">
        <is>
          <t>Tomato Soup</t>
        </is>
      </c>
      <c r="C2342" s="127" t="n">
        <v>5</v>
      </c>
      <c r="D2342" s="125" t="n"/>
    </row>
    <row r="2343">
      <c r="A2343" s="126" t="n">
        <v>45841</v>
      </c>
      <c r="B2343" s="125" t="inlineStr">
        <is>
          <t>Spaghetti Carbonara</t>
        </is>
      </c>
      <c r="C2343" s="127" t="n">
        <v>36</v>
      </c>
      <c r="D2343" s="125" t="n"/>
    </row>
    <row r="2344">
      <c r="A2344" s="126" t="n">
        <v>45841</v>
      </c>
      <c r="B2344" s="125" t="inlineStr">
        <is>
          <t>Pizza Margherita</t>
        </is>
      </c>
      <c r="C2344" s="127" t="n">
        <v>34</v>
      </c>
      <c r="D2344" s="125" t="n"/>
    </row>
    <row r="2345">
      <c r="A2345" s="126" t="n">
        <v>45841</v>
      </c>
      <c r="B2345" s="125" t="inlineStr">
        <is>
          <t>Wiener Schnitzel</t>
        </is>
      </c>
      <c r="C2345" s="127" t="n">
        <v>14</v>
      </c>
      <c r="D2345" s="125" t="n"/>
    </row>
    <row r="2346">
      <c r="A2346" s="126" t="n">
        <v>45841</v>
      </c>
      <c r="B2346" s="125" t="inlineStr">
        <is>
          <t>Salmon Fillet</t>
        </is>
      </c>
      <c r="C2346" s="127" t="n">
        <v>7</v>
      </c>
      <c r="D2346" s="125" t="n"/>
    </row>
    <row r="2347">
      <c r="A2347" s="126" t="n">
        <v>45841</v>
      </c>
      <c r="B2347" s="125" t="inlineStr">
        <is>
          <t>Mushroom Risotto</t>
        </is>
      </c>
      <c r="C2347" s="127" t="n">
        <v>6</v>
      </c>
      <c r="D2347" s="125" t="n"/>
    </row>
    <row r="2348">
      <c r="A2348" s="126" t="n">
        <v>45841</v>
      </c>
      <c r="B2348" s="125" t="inlineStr">
        <is>
          <t>Cheeseburger</t>
        </is>
      </c>
      <c r="C2348" s="127" t="n">
        <v>26</v>
      </c>
      <c r="D2348" s="125" t="n"/>
    </row>
    <row r="2349">
      <c r="A2349" s="126" t="n">
        <v>45841</v>
      </c>
      <c r="B2349" s="125" t="inlineStr">
        <is>
          <t>Tiramisu</t>
        </is>
      </c>
      <c r="C2349" s="127" t="n">
        <v>19</v>
      </c>
      <c r="D2349" s="125" t="n"/>
    </row>
    <row r="2350">
      <c r="A2350" s="126" t="n">
        <v>45841</v>
      </c>
      <c r="B2350" s="125" t="inlineStr">
        <is>
          <t>Chocolate Fondant</t>
        </is>
      </c>
      <c r="C2350" s="127" t="n">
        <v>7</v>
      </c>
      <c r="D2350" s="125" t="n"/>
    </row>
    <row r="2351">
      <c r="A2351" s="126" t="n">
        <v>45841</v>
      </c>
      <c r="B2351" s="125" t="inlineStr">
        <is>
          <t>Lemon Sorbet</t>
        </is>
      </c>
      <c r="C2351" s="127" t="n">
        <v>7</v>
      </c>
      <c r="D2351" s="125" t="n"/>
    </row>
    <row r="2352">
      <c r="A2352" s="126" t="n">
        <v>45841</v>
      </c>
      <c r="B2352" s="125" t="inlineStr">
        <is>
          <t>Espresso</t>
        </is>
      </c>
      <c r="C2352" s="127" t="n">
        <v>46</v>
      </c>
      <c r="D2352" s="125" t="n"/>
    </row>
    <row r="2353">
      <c r="A2353" s="126" t="n">
        <v>45841</v>
      </c>
      <c r="B2353" s="125" t="inlineStr">
        <is>
          <t>Cappuccino</t>
        </is>
      </c>
      <c r="C2353" s="127" t="n">
        <v>33</v>
      </c>
      <c r="D2353" s="125" t="n"/>
    </row>
    <row r="2354">
      <c r="A2354" s="126" t="n">
        <v>45841</v>
      </c>
      <c r="B2354" s="125" t="inlineStr">
        <is>
          <t>Homemade Lemonade</t>
        </is>
      </c>
      <c r="C2354" s="127" t="n">
        <v>35</v>
      </c>
      <c r="D2354" s="125" t="n"/>
    </row>
    <row r="2355">
      <c r="A2355" s="126" t="n">
        <v>45842</v>
      </c>
      <c r="B2355" s="125" t="inlineStr">
        <is>
          <t>Bruschetta</t>
        </is>
      </c>
      <c r="C2355" s="127" t="n">
        <v>18</v>
      </c>
      <c r="D2355" s="125" t="n"/>
    </row>
    <row r="2356">
      <c r="A2356" s="126" t="n">
        <v>45842</v>
      </c>
      <c r="B2356" s="125" t="inlineStr">
        <is>
          <t>Caesar Salad</t>
        </is>
      </c>
      <c r="C2356" s="127" t="n">
        <v>19</v>
      </c>
      <c r="D2356" s="125" t="n"/>
    </row>
    <row r="2357">
      <c r="A2357" s="126" t="n">
        <v>45842</v>
      </c>
      <c r="B2357" s="125" t="inlineStr">
        <is>
          <t>Tomato Soup</t>
        </is>
      </c>
      <c r="C2357" s="127" t="n">
        <v>4</v>
      </c>
      <c r="D2357" s="125" t="n"/>
    </row>
    <row r="2358">
      <c r="A2358" s="126" t="n">
        <v>45842</v>
      </c>
      <c r="B2358" s="125" t="inlineStr">
        <is>
          <t>Spaghetti Carbonara</t>
        </is>
      </c>
      <c r="C2358" s="127" t="n">
        <v>36</v>
      </c>
      <c r="D2358" s="125" t="n"/>
    </row>
    <row r="2359">
      <c r="A2359" s="126" t="n">
        <v>45842</v>
      </c>
      <c r="B2359" s="125" t="inlineStr">
        <is>
          <t>Pizza Margherita</t>
        </is>
      </c>
      <c r="C2359" s="127" t="n">
        <v>40</v>
      </c>
      <c r="D2359" s="125" t="n"/>
    </row>
    <row r="2360">
      <c r="A2360" s="126" t="n">
        <v>45842</v>
      </c>
      <c r="B2360" s="125" t="inlineStr">
        <is>
          <t>Wiener Schnitzel</t>
        </is>
      </c>
      <c r="C2360" s="127" t="n">
        <v>20</v>
      </c>
      <c r="D2360" s="125" t="n"/>
    </row>
    <row r="2361">
      <c r="A2361" s="126" t="n">
        <v>45842</v>
      </c>
      <c r="B2361" s="125" t="inlineStr">
        <is>
          <t>Salmon Fillet</t>
        </is>
      </c>
      <c r="C2361" s="127" t="n">
        <v>10</v>
      </c>
      <c r="D2361" s="125" t="n"/>
    </row>
    <row r="2362">
      <c r="A2362" s="126" t="n">
        <v>45842</v>
      </c>
      <c r="B2362" s="125" t="inlineStr">
        <is>
          <t>Mushroom Risotto</t>
        </is>
      </c>
      <c r="C2362" s="127" t="n">
        <v>8</v>
      </c>
      <c r="D2362" s="125" t="n"/>
    </row>
    <row r="2363">
      <c r="A2363" s="126" t="n">
        <v>45842</v>
      </c>
      <c r="B2363" s="125" t="inlineStr">
        <is>
          <t>Cheeseburger</t>
        </is>
      </c>
      <c r="C2363" s="127" t="n">
        <v>33</v>
      </c>
      <c r="D2363" s="125" t="n"/>
    </row>
    <row r="2364">
      <c r="A2364" s="126" t="n">
        <v>45842</v>
      </c>
      <c r="B2364" s="125" t="inlineStr">
        <is>
          <t>Tiramisu</t>
        </is>
      </c>
      <c r="C2364" s="127" t="n">
        <v>27</v>
      </c>
      <c r="D2364" s="125" t="n"/>
    </row>
    <row r="2365">
      <c r="A2365" s="126" t="n">
        <v>45842</v>
      </c>
      <c r="B2365" s="125" t="inlineStr">
        <is>
          <t>Chocolate Fondant</t>
        </is>
      </c>
      <c r="C2365" s="127" t="n">
        <v>7</v>
      </c>
      <c r="D2365" s="125" t="n"/>
    </row>
    <row r="2366">
      <c r="A2366" s="126" t="n">
        <v>45842</v>
      </c>
      <c r="B2366" s="125" t="inlineStr">
        <is>
          <t>Lemon Sorbet</t>
        </is>
      </c>
      <c r="C2366" s="127" t="n">
        <v>7</v>
      </c>
      <c r="D2366" s="125" t="n"/>
    </row>
    <row r="2367">
      <c r="A2367" s="126" t="n">
        <v>45842</v>
      </c>
      <c r="B2367" s="125" t="inlineStr">
        <is>
          <t>Espresso</t>
        </is>
      </c>
      <c r="C2367" s="127" t="n">
        <v>55</v>
      </c>
      <c r="D2367" s="125" t="n"/>
    </row>
    <row r="2368">
      <c r="A2368" s="126" t="n">
        <v>45842</v>
      </c>
      <c r="B2368" s="125" t="inlineStr">
        <is>
          <t>Cappuccino</t>
        </is>
      </c>
      <c r="C2368" s="127" t="n">
        <v>48</v>
      </c>
      <c r="D2368" s="125" t="n"/>
    </row>
    <row r="2369">
      <c r="A2369" s="126" t="n">
        <v>45842</v>
      </c>
      <c r="B2369" s="125" t="inlineStr">
        <is>
          <t>Homemade Lemonade</t>
        </is>
      </c>
      <c r="C2369" s="127" t="n">
        <v>40</v>
      </c>
      <c r="D2369" s="125" t="n"/>
    </row>
    <row r="2370">
      <c r="A2370" s="126" t="n">
        <v>45843</v>
      </c>
      <c r="B2370" s="125" t="inlineStr">
        <is>
          <t>Bruschetta</t>
        </is>
      </c>
      <c r="C2370" s="127" t="n">
        <v>26</v>
      </c>
      <c r="D2370" s="125" t="n"/>
    </row>
    <row r="2371">
      <c r="A2371" s="126" t="n">
        <v>45843</v>
      </c>
      <c r="B2371" s="125" t="inlineStr">
        <is>
          <t>Caesar Salad</t>
        </is>
      </c>
      <c r="C2371" s="127" t="n">
        <v>20</v>
      </c>
      <c r="D2371" s="125" t="n"/>
    </row>
    <row r="2372">
      <c r="A2372" s="126" t="n">
        <v>45843</v>
      </c>
      <c r="B2372" s="125" t="inlineStr">
        <is>
          <t>Tomato Soup</t>
        </is>
      </c>
      <c r="C2372" s="127" t="n">
        <v>7</v>
      </c>
      <c r="D2372" s="125" t="n"/>
    </row>
    <row r="2373">
      <c r="A2373" s="126" t="n">
        <v>45843</v>
      </c>
      <c r="B2373" s="125" t="inlineStr">
        <is>
          <t>Spaghetti Carbonara</t>
        </is>
      </c>
      <c r="C2373" s="127" t="n">
        <v>51</v>
      </c>
      <c r="D2373" s="125" t="n"/>
    </row>
    <row r="2374">
      <c r="A2374" s="126" t="n">
        <v>45843</v>
      </c>
      <c r="B2374" s="125" t="inlineStr">
        <is>
          <t>Pizza Margherita</t>
        </is>
      </c>
      <c r="C2374" s="127" t="n">
        <v>58</v>
      </c>
      <c r="D2374" s="125" t="n"/>
    </row>
    <row r="2375">
      <c r="A2375" s="126" t="n">
        <v>45843</v>
      </c>
      <c r="B2375" s="125" t="inlineStr">
        <is>
          <t>Wiener Schnitzel</t>
        </is>
      </c>
      <c r="C2375" s="127" t="n">
        <v>41</v>
      </c>
      <c r="D2375" s="125" t="n"/>
    </row>
    <row r="2376">
      <c r="A2376" s="126" t="n">
        <v>45843</v>
      </c>
      <c r="B2376" s="125" t="inlineStr">
        <is>
          <t>Salmon Fillet</t>
        </is>
      </c>
      <c r="C2376" s="127" t="n">
        <v>11</v>
      </c>
      <c r="D2376" s="125" t="n"/>
    </row>
    <row r="2377">
      <c r="A2377" s="126" t="n">
        <v>45843</v>
      </c>
      <c r="B2377" s="125" t="inlineStr">
        <is>
          <t>Mushroom Risotto</t>
        </is>
      </c>
      <c r="C2377" s="127" t="n">
        <v>8</v>
      </c>
      <c r="D2377" s="125" t="n"/>
    </row>
    <row r="2378">
      <c r="A2378" s="126" t="n">
        <v>45843</v>
      </c>
      <c r="B2378" s="125" t="inlineStr">
        <is>
          <t>Cheeseburger</t>
        </is>
      </c>
      <c r="C2378" s="127" t="n">
        <v>35</v>
      </c>
      <c r="D2378" s="125" t="n"/>
    </row>
    <row r="2379">
      <c r="A2379" s="126" t="n">
        <v>45843</v>
      </c>
      <c r="B2379" s="125" t="inlineStr">
        <is>
          <t>Tiramisu</t>
        </is>
      </c>
      <c r="C2379" s="127" t="n">
        <v>22</v>
      </c>
      <c r="D2379" s="125" t="n"/>
    </row>
    <row r="2380">
      <c r="A2380" s="126" t="n">
        <v>45843</v>
      </c>
      <c r="B2380" s="125" t="inlineStr">
        <is>
          <t>Chocolate Fondant</t>
        </is>
      </c>
      <c r="C2380" s="127" t="n">
        <v>10</v>
      </c>
      <c r="D2380" s="125" t="n"/>
    </row>
    <row r="2381">
      <c r="A2381" s="126" t="n">
        <v>45843</v>
      </c>
      <c r="B2381" s="125" t="inlineStr">
        <is>
          <t>Lemon Sorbet</t>
        </is>
      </c>
      <c r="C2381" s="127" t="n">
        <v>6</v>
      </c>
      <c r="D2381" s="125" t="n"/>
    </row>
    <row r="2382">
      <c r="A2382" s="126" t="n">
        <v>45843</v>
      </c>
      <c r="B2382" s="125" t="inlineStr">
        <is>
          <t>Espresso</t>
        </is>
      </c>
      <c r="C2382" s="127" t="n">
        <v>59</v>
      </c>
      <c r="D2382" s="125" t="n"/>
    </row>
    <row r="2383">
      <c r="A2383" s="126" t="n">
        <v>45843</v>
      </c>
      <c r="B2383" s="125" t="inlineStr">
        <is>
          <t>Cappuccino</t>
        </is>
      </c>
      <c r="C2383" s="127" t="n">
        <v>51</v>
      </c>
      <c r="D2383" s="125" t="n"/>
    </row>
    <row r="2384">
      <c r="A2384" s="126" t="n">
        <v>45843</v>
      </c>
      <c r="B2384" s="125" t="inlineStr">
        <is>
          <t>Homemade Lemonade</t>
        </is>
      </c>
      <c r="C2384" s="127" t="n">
        <v>66</v>
      </c>
      <c r="D2384" s="125" t="n"/>
    </row>
    <row r="2385">
      <c r="A2385" s="126" t="n">
        <v>45844</v>
      </c>
      <c r="B2385" s="125" t="inlineStr">
        <is>
          <t>Bruschetta</t>
        </is>
      </c>
      <c r="C2385" s="127" t="n">
        <v>17</v>
      </c>
      <c r="D2385" s="125" t="n"/>
    </row>
    <row r="2386">
      <c r="A2386" s="126" t="n">
        <v>45844</v>
      </c>
      <c r="B2386" s="125" t="inlineStr">
        <is>
          <t>Caesar Salad</t>
        </is>
      </c>
      <c r="C2386" s="127" t="n">
        <v>20</v>
      </c>
      <c r="D2386" s="125" t="n"/>
    </row>
    <row r="2387">
      <c r="A2387" s="126" t="n">
        <v>45844</v>
      </c>
      <c r="B2387" s="125" t="inlineStr">
        <is>
          <t>Tomato Soup</t>
        </is>
      </c>
      <c r="C2387" s="127" t="n">
        <v>4</v>
      </c>
      <c r="D2387" s="125" t="n"/>
    </row>
    <row r="2388">
      <c r="A2388" s="126" t="n">
        <v>45844</v>
      </c>
      <c r="B2388" s="125" t="inlineStr">
        <is>
          <t>Spaghetti Carbonara</t>
        </is>
      </c>
      <c r="C2388" s="127" t="n">
        <v>33</v>
      </c>
      <c r="D2388" s="125" t="n"/>
    </row>
    <row r="2389">
      <c r="A2389" s="126" t="n">
        <v>45844</v>
      </c>
      <c r="B2389" s="125" t="inlineStr">
        <is>
          <t>Pizza Margherita</t>
        </is>
      </c>
      <c r="C2389" s="127" t="n">
        <v>28</v>
      </c>
      <c r="D2389" s="125" t="n"/>
    </row>
    <row r="2390">
      <c r="A2390" s="126" t="n">
        <v>45844</v>
      </c>
      <c r="B2390" s="125" t="inlineStr">
        <is>
          <t>Wiener Schnitzel</t>
        </is>
      </c>
      <c r="C2390" s="127" t="n">
        <v>21</v>
      </c>
      <c r="D2390" s="125" t="n"/>
    </row>
    <row r="2391">
      <c r="A2391" s="126" t="n">
        <v>45844</v>
      </c>
      <c r="B2391" s="125" t="inlineStr">
        <is>
          <t>Salmon Fillet</t>
        </is>
      </c>
      <c r="C2391" s="127" t="n">
        <v>7</v>
      </c>
      <c r="D2391" s="125" t="n"/>
    </row>
    <row r="2392">
      <c r="A2392" s="126" t="n">
        <v>45844</v>
      </c>
      <c r="B2392" s="125" t="inlineStr">
        <is>
          <t>Mushroom Risotto</t>
        </is>
      </c>
      <c r="C2392" s="127" t="n">
        <v>9</v>
      </c>
      <c r="D2392" s="125" t="n"/>
    </row>
    <row r="2393">
      <c r="A2393" s="126" t="n">
        <v>45844</v>
      </c>
      <c r="B2393" s="125" t="inlineStr">
        <is>
          <t>Cheeseburger</t>
        </is>
      </c>
      <c r="C2393" s="127" t="n">
        <v>33</v>
      </c>
      <c r="D2393" s="125" t="n"/>
    </row>
    <row r="2394">
      <c r="A2394" s="126" t="n">
        <v>45844</v>
      </c>
      <c r="B2394" s="125" t="inlineStr">
        <is>
          <t>Tiramisu</t>
        </is>
      </c>
      <c r="C2394" s="127" t="n">
        <v>17</v>
      </c>
      <c r="D2394" s="125" t="n"/>
    </row>
    <row r="2395">
      <c r="A2395" s="126" t="n">
        <v>45844</v>
      </c>
      <c r="B2395" s="125" t="inlineStr">
        <is>
          <t>Chocolate Fondant</t>
        </is>
      </c>
      <c r="C2395" s="127" t="n">
        <v>9</v>
      </c>
      <c r="D2395" s="125" t="n"/>
    </row>
    <row r="2396">
      <c r="A2396" s="126" t="n">
        <v>45844</v>
      </c>
      <c r="B2396" s="125" t="inlineStr">
        <is>
          <t>Lemon Sorbet</t>
        </is>
      </c>
      <c r="C2396" s="127" t="n">
        <v>7</v>
      </c>
      <c r="D2396" s="125" t="n"/>
    </row>
    <row r="2397">
      <c r="A2397" s="126" t="n">
        <v>45844</v>
      </c>
      <c r="B2397" s="125" t="inlineStr">
        <is>
          <t>Espresso</t>
        </is>
      </c>
      <c r="C2397" s="127" t="n">
        <v>46</v>
      </c>
      <c r="D2397" s="125" t="n"/>
    </row>
    <row r="2398">
      <c r="A2398" s="126" t="n">
        <v>45844</v>
      </c>
      <c r="B2398" s="125" t="inlineStr">
        <is>
          <t>Cappuccino</t>
        </is>
      </c>
      <c r="C2398" s="127" t="n">
        <v>38</v>
      </c>
      <c r="D2398" s="125" t="n"/>
    </row>
    <row r="2399">
      <c r="A2399" s="126" t="n">
        <v>45844</v>
      </c>
      <c r="B2399" s="125" t="inlineStr">
        <is>
          <t>Homemade Lemonade</t>
        </is>
      </c>
      <c r="C2399" s="127" t="n">
        <v>43</v>
      </c>
      <c r="D2399" s="125" t="n"/>
    </row>
    <row r="2400">
      <c r="A2400" s="126" t="n">
        <v>45846</v>
      </c>
      <c r="B2400" s="125" t="inlineStr">
        <is>
          <t>Bruschetta</t>
        </is>
      </c>
      <c r="C2400" s="127" t="n">
        <v>10</v>
      </c>
      <c r="D2400" s="125" t="n"/>
    </row>
    <row r="2401">
      <c r="A2401" s="126" t="n">
        <v>45846</v>
      </c>
      <c r="B2401" s="125" t="inlineStr">
        <is>
          <t>Caesar Salad</t>
        </is>
      </c>
      <c r="C2401" s="127" t="n">
        <v>7</v>
      </c>
      <c r="D2401" s="125" t="n"/>
    </row>
    <row r="2402">
      <c r="A2402" s="126" t="n">
        <v>45846</v>
      </c>
      <c r="B2402" s="125" t="inlineStr">
        <is>
          <t>Tomato Soup</t>
        </is>
      </c>
      <c r="C2402" s="127" t="n">
        <v>3</v>
      </c>
      <c r="D2402" s="125" t="n"/>
    </row>
    <row r="2403">
      <c r="A2403" s="126" t="n">
        <v>45846</v>
      </c>
      <c r="B2403" s="125" t="inlineStr">
        <is>
          <t>Spaghetti Carbonara</t>
        </is>
      </c>
      <c r="C2403" s="127" t="n">
        <v>26</v>
      </c>
      <c r="D2403" s="125" t="n"/>
    </row>
    <row r="2404">
      <c r="A2404" s="126" t="n">
        <v>45846</v>
      </c>
      <c r="B2404" s="125" t="inlineStr">
        <is>
          <t>Pizza Margherita</t>
        </is>
      </c>
      <c r="C2404" s="127" t="n">
        <v>33</v>
      </c>
      <c r="D2404" s="125" t="n"/>
    </row>
    <row r="2405">
      <c r="A2405" s="126" t="n">
        <v>45846</v>
      </c>
      <c r="B2405" s="125" t="inlineStr">
        <is>
          <t>Wiener Schnitzel</t>
        </is>
      </c>
      <c r="C2405" s="127" t="n">
        <v>14</v>
      </c>
      <c r="D2405" s="125" t="n"/>
    </row>
    <row r="2406">
      <c r="A2406" s="126" t="n">
        <v>45846</v>
      </c>
      <c r="B2406" s="125" t="inlineStr">
        <is>
          <t>Salmon Fillet</t>
        </is>
      </c>
      <c r="C2406" s="127" t="n">
        <v>5</v>
      </c>
      <c r="D2406" s="125" t="n"/>
    </row>
    <row r="2407">
      <c r="A2407" s="126" t="n">
        <v>45846</v>
      </c>
      <c r="B2407" s="125" t="inlineStr">
        <is>
          <t>Mushroom Risotto</t>
        </is>
      </c>
      <c r="C2407" s="127" t="n">
        <v>4</v>
      </c>
      <c r="D2407" s="125" t="n"/>
    </row>
    <row r="2408">
      <c r="A2408" s="126" t="n">
        <v>45846</v>
      </c>
      <c r="B2408" s="125" t="inlineStr">
        <is>
          <t>Cheeseburger</t>
        </is>
      </c>
      <c r="C2408" s="127" t="n">
        <v>22</v>
      </c>
      <c r="D2408" s="125" t="n"/>
    </row>
    <row r="2409">
      <c r="A2409" s="126" t="n">
        <v>45846</v>
      </c>
      <c r="B2409" s="125" t="inlineStr">
        <is>
          <t>Tiramisu</t>
        </is>
      </c>
      <c r="C2409" s="127" t="n">
        <v>14</v>
      </c>
      <c r="D2409" s="125" t="n"/>
    </row>
    <row r="2410">
      <c r="A2410" s="126" t="n">
        <v>45846</v>
      </c>
      <c r="B2410" s="125" t="inlineStr">
        <is>
          <t>Chocolate Fondant</t>
        </is>
      </c>
      <c r="C2410" s="127" t="n">
        <v>5</v>
      </c>
      <c r="D2410" s="125" t="n"/>
    </row>
    <row r="2411">
      <c r="A2411" s="126" t="n">
        <v>45846</v>
      </c>
      <c r="B2411" s="125" t="inlineStr">
        <is>
          <t>Lemon Sorbet</t>
        </is>
      </c>
      <c r="C2411" s="127" t="n">
        <v>5</v>
      </c>
      <c r="D2411" s="125" t="n"/>
    </row>
    <row r="2412">
      <c r="A2412" s="126" t="n">
        <v>45846</v>
      </c>
      <c r="B2412" s="125" t="inlineStr">
        <is>
          <t>Espresso</t>
        </is>
      </c>
      <c r="C2412" s="127" t="n">
        <v>29</v>
      </c>
      <c r="D2412" s="125" t="n"/>
    </row>
    <row r="2413">
      <c r="A2413" s="126" t="n">
        <v>45846</v>
      </c>
      <c r="B2413" s="125" t="inlineStr">
        <is>
          <t>Cappuccino</t>
        </is>
      </c>
      <c r="C2413" s="127" t="n">
        <v>26</v>
      </c>
      <c r="D2413" s="125" t="n"/>
    </row>
    <row r="2414">
      <c r="A2414" s="126" t="n">
        <v>45846</v>
      </c>
      <c r="B2414" s="125" t="inlineStr">
        <is>
          <t>Homemade Lemonade</t>
        </is>
      </c>
      <c r="C2414" s="127" t="n">
        <v>26</v>
      </c>
      <c r="D2414" s="125" t="n"/>
    </row>
    <row r="2415">
      <c r="A2415" s="126" t="n">
        <v>45847</v>
      </c>
      <c r="B2415" s="125" t="inlineStr">
        <is>
          <t>Bruschetta</t>
        </is>
      </c>
      <c r="C2415" s="127" t="n">
        <v>10</v>
      </c>
      <c r="D2415" s="125" t="n"/>
    </row>
    <row r="2416">
      <c r="A2416" s="126" t="n">
        <v>45847</v>
      </c>
      <c r="B2416" s="125" t="inlineStr">
        <is>
          <t>Caesar Salad</t>
        </is>
      </c>
      <c r="C2416" s="127" t="n">
        <v>12</v>
      </c>
      <c r="D2416" s="125" t="n"/>
    </row>
    <row r="2417">
      <c r="A2417" s="126" t="n">
        <v>45847</v>
      </c>
      <c r="B2417" s="125" t="inlineStr">
        <is>
          <t>Tomato Soup</t>
        </is>
      </c>
      <c r="C2417" s="127" t="n">
        <v>4</v>
      </c>
      <c r="D2417" s="125" t="n"/>
    </row>
    <row r="2418">
      <c r="A2418" s="126" t="n">
        <v>45847</v>
      </c>
      <c r="B2418" s="125" t="inlineStr">
        <is>
          <t>Spaghetti Carbonara</t>
        </is>
      </c>
      <c r="C2418" s="127" t="n">
        <v>20</v>
      </c>
      <c r="D2418" s="125" t="n"/>
    </row>
    <row r="2419">
      <c r="A2419" s="126" t="n">
        <v>45847</v>
      </c>
      <c r="B2419" s="125" t="inlineStr">
        <is>
          <t>Pizza Margherita</t>
        </is>
      </c>
      <c r="C2419" s="127" t="n">
        <v>31</v>
      </c>
      <c r="D2419" s="125" t="n"/>
    </row>
    <row r="2420">
      <c r="A2420" s="126" t="n">
        <v>45847</v>
      </c>
      <c r="B2420" s="125" t="inlineStr">
        <is>
          <t>Wiener Schnitzel</t>
        </is>
      </c>
      <c r="C2420" s="127" t="n">
        <v>20</v>
      </c>
      <c r="D2420" s="125" t="n"/>
    </row>
    <row r="2421">
      <c r="A2421" s="126" t="n">
        <v>45847</v>
      </c>
      <c r="B2421" s="125" t="inlineStr">
        <is>
          <t>Salmon Fillet</t>
        </is>
      </c>
      <c r="C2421" s="127" t="n">
        <v>6</v>
      </c>
      <c r="D2421" s="125" t="n"/>
    </row>
    <row r="2422">
      <c r="A2422" s="126" t="n">
        <v>45847</v>
      </c>
      <c r="B2422" s="125" t="inlineStr">
        <is>
          <t>Mushroom Risotto</t>
        </is>
      </c>
      <c r="C2422" s="127" t="n">
        <v>5</v>
      </c>
      <c r="D2422" s="125" t="n"/>
    </row>
    <row r="2423">
      <c r="A2423" s="126" t="n">
        <v>45847</v>
      </c>
      <c r="B2423" s="125" t="inlineStr">
        <is>
          <t>Cheeseburger</t>
        </is>
      </c>
      <c r="C2423" s="127" t="n">
        <v>30</v>
      </c>
      <c r="D2423" s="125" t="n"/>
    </row>
    <row r="2424">
      <c r="A2424" s="126" t="n">
        <v>45847</v>
      </c>
      <c r="B2424" s="125" t="inlineStr">
        <is>
          <t>Tiramisu</t>
        </is>
      </c>
      <c r="C2424" s="127" t="n">
        <v>18</v>
      </c>
      <c r="D2424" s="125" t="n"/>
    </row>
    <row r="2425">
      <c r="A2425" s="126" t="n">
        <v>45847</v>
      </c>
      <c r="B2425" s="125" t="inlineStr">
        <is>
          <t>Chocolate Fondant</t>
        </is>
      </c>
      <c r="C2425" s="127" t="n">
        <v>7</v>
      </c>
      <c r="D2425" s="125" t="n"/>
    </row>
    <row r="2426">
      <c r="A2426" s="126" t="n">
        <v>45847</v>
      </c>
      <c r="B2426" s="125" t="inlineStr">
        <is>
          <t>Lemon Sorbet</t>
        </is>
      </c>
      <c r="C2426" s="127" t="n">
        <v>4</v>
      </c>
      <c r="D2426" s="125" t="n"/>
    </row>
    <row r="2427">
      <c r="A2427" s="126" t="n">
        <v>45847</v>
      </c>
      <c r="B2427" s="125" t="inlineStr">
        <is>
          <t>Espresso</t>
        </is>
      </c>
      <c r="C2427" s="127" t="n">
        <v>45</v>
      </c>
      <c r="D2427" s="125" t="n"/>
    </row>
    <row r="2428">
      <c r="A2428" s="126" t="n">
        <v>45847</v>
      </c>
      <c r="B2428" s="125" t="inlineStr">
        <is>
          <t>Cappuccino</t>
        </is>
      </c>
      <c r="C2428" s="127" t="n">
        <v>20</v>
      </c>
      <c r="D2428" s="125" t="n"/>
    </row>
    <row r="2429">
      <c r="A2429" s="126" t="n">
        <v>45847</v>
      </c>
      <c r="B2429" s="125" t="inlineStr">
        <is>
          <t>Homemade Lemonade</t>
        </is>
      </c>
      <c r="C2429" s="127" t="n">
        <v>30</v>
      </c>
      <c r="D2429" s="125" t="n"/>
    </row>
    <row r="2430">
      <c r="A2430" s="126" t="n">
        <v>45848</v>
      </c>
      <c r="B2430" s="125" t="inlineStr">
        <is>
          <t>Bruschetta</t>
        </is>
      </c>
      <c r="C2430" s="127" t="n">
        <v>17</v>
      </c>
      <c r="D2430" s="125" t="n"/>
    </row>
    <row r="2431">
      <c r="A2431" s="126" t="n">
        <v>45848</v>
      </c>
      <c r="B2431" s="125" t="inlineStr">
        <is>
          <t>Caesar Salad</t>
        </is>
      </c>
      <c r="C2431" s="127" t="n">
        <v>16</v>
      </c>
      <c r="D2431" s="125" t="n"/>
    </row>
    <row r="2432">
      <c r="A2432" s="126" t="n">
        <v>45848</v>
      </c>
      <c r="B2432" s="125" t="inlineStr">
        <is>
          <t>Tomato Soup</t>
        </is>
      </c>
      <c r="C2432" s="127" t="n">
        <v>3</v>
      </c>
      <c r="D2432" s="125" t="n"/>
    </row>
    <row r="2433">
      <c r="A2433" s="126" t="n">
        <v>45848</v>
      </c>
      <c r="B2433" s="125" t="inlineStr">
        <is>
          <t>Spaghetti Carbonara</t>
        </is>
      </c>
      <c r="C2433" s="127" t="n">
        <v>25</v>
      </c>
      <c r="D2433" s="125" t="n"/>
    </row>
    <row r="2434">
      <c r="A2434" s="126" t="n">
        <v>45848</v>
      </c>
      <c r="B2434" s="125" t="inlineStr">
        <is>
          <t>Pizza Margherita</t>
        </is>
      </c>
      <c r="C2434" s="127" t="n">
        <v>36</v>
      </c>
      <c r="D2434" s="125" t="n"/>
    </row>
    <row r="2435">
      <c r="A2435" s="126" t="n">
        <v>45848</v>
      </c>
      <c r="B2435" s="125" t="inlineStr">
        <is>
          <t>Wiener Schnitzel</t>
        </is>
      </c>
      <c r="C2435" s="127" t="n">
        <v>13</v>
      </c>
      <c r="D2435" s="125" t="n"/>
    </row>
    <row r="2436">
      <c r="A2436" s="126" t="n">
        <v>45848</v>
      </c>
      <c r="B2436" s="125" t="inlineStr">
        <is>
          <t>Salmon Fillet</t>
        </is>
      </c>
      <c r="C2436" s="127" t="n">
        <v>8</v>
      </c>
      <c r="D2436" s="125" t="n"/>
    </row>
    <row r="2437">
      <c r="A2437" s="126" t="n">
        <v>45848</v>
      </c>
      <c r="B2437" s="125" t="inlineStr">
        <is>
          <t>Mushroom Risotto</t>
        </is>
      </c>
      <c r="C2437" s="127" t="n">
        <v>6</v>
      </c>
      <c r="D2437" s="125" t="n"/>
    </row>
    <row r="2438">
      <c r="A2438" s="126" t="n">
        <v>45848</v>
      </c>
      <c r="B2438" s="125" t="inlineStr">
        <is>
          <t>Cheeseburger</t>
        </is>
      </c>
      <c r="C2438" s="127" t="n">
        <v>23</v>
      </c>
      <c r="D2438" s="125" t="n"/>
    </row>
    <row r="2439">
      <c r="A2439" s="126" t="n">
        <v>45848</v>
      </c>
      <c r="B2439" s="125" t="inlineStr">
        <is>
          <t>Tiramisu</t>
        </is>
      </c>
      <c r="C2439" s="127" t="n">
        <v>19</v>
      </c>
      <c r="D2439" s="125" t="n"/>
    </row>
    <row r="2440">
      <c r="A2440" s="126" t="n">
        <v>45848</v>
      </c>
      <c r="B2440" s="125" t="inlineStr">
        <is>
          <t>Chocolate Fondant</t>
        </is>
      </c>
      <c r="C2440" s="127" t="n">
        <v>8</v>
      </c>
      <c r="D2440" s="125" t="n"/>
    </row>
    <row r="2441">
      <c r="A2441" s="126" t="n">
        <v>45848</v>
      </c>
      <c r="B2441" s="125" t="inlineStr">
        <is>
          <t>Lemon Sorbet</t>
        </is>
      </c>
      <c r="C2441" s="127" t="n">
        <v>6</v>
      </c>
      <c r="D2441" s="125" t="n"/>
    </row>
    <row r="2442">
      <c r="A2442" s="126" t="n">
        <v>45848</v>
      </c>
      <c r="B2442" s="125" t="inlineStr">
        <is>
          <t>Espresso</t>
        </is>
      </c>
      <c r="C2442" s="127" t="n">
        <v>44</v>
      </c>
      <c r="D2442" s="125" t="n"/>
    </row>
    <row r="2443">
      <c r="A2443" s="126" t="n">
        <v>45848</v>
      </c>
      <c r="B2443" s="125" t="inlineStr">
        <is>
          <t>Cappuccino</t>
        </is>
      </c>
      <c r="C2443" s="127" t="n">
        <v>40</v>
      </c>
      <c r="D2443" s="125" t="n"/>
    </row>
    <row r="2444">
      <c r="A2444" s="126" t="n">
        <v>45848</v>
      </c>
      <c r="B2444" s="125" t="inlineStr">
        <is>
          <t>Homemade Lemonade</t>
        </is>
      </c>
      <c r="C2444" s="127" t="n">
        <v>34</v>
      </c>
      <c r="D2444" s="125" t="n"/>
    </row>
    <row r="2445">
      <c r="A2445" s="126" t="n">
        <v>45849</v>
      </c>
      <c r="B2445" s="125" t="inlineStr">
        <is>
          <t>Bruschetta</t>
        </is>
      </c>
      <c r="C2445" s="127" t="n">
        <v>21</v>
      </c>
      <c r="D2445" s="125" t="n"/>
    </row>
    <row r="2446">
      <c r="A2446" s="126" t="n">
        <v>45849</v>
      </c>
      <c r="B2446" s="125" t="inlineStr">
        <is>
          <t>Caesar Salad</t>
        </is>
      </c>
      <c r="C2446" s="127" t="n">
        <v>15</v>
      </c>
      <c r="D2446" s="125" t="n"/>
    </row>
    <row r="2447">
      <c r="A2447" s="126" t="n">
        <v>45849</v>
      </c>
      <c r="B2447" s="125" t="inlineStr">
        <is>
          <t>Tomato Soup</t>
        </is>
      </c>
      <c r="C2447" s="127" t="n">
        <v>6</v>
      </c>
      <c r="D2447" s="125" t="n"/>
    </row>
    <row r="2448">
      <c r="A2448" s="126" t="n">
        <v>45849</v>
      </c>
      <c r="B2448" s="125" t="inlineStr">
        <is>
          <t>Spaghetti Carbonara</t>
        </is>
      </c>
      <c r="C2448" s="127" t="n">
        <v>34</v>
      </c>
      <c r="D2448" s="125" t="n"/>
    </row>
    <row r="2449">
      <c r="A2449" s="126" t="n">
        <v>45849</v>
      </c>
      <c r="B2449" s="125" t="inlineStr">
        <is>
          <t>Pizza Margherita</t>
        </is>
      </c>
      <c r="C2449" s="127" t="n">
        <v>50</v>
      </c>
      <c r="D2449" s="125" t="n"/>
    </row>
    <row r="2450">
      <c r="A2450" s="126" t="n">
        <v>45849</v>
      </c>
      <c r="B2450" s="125" t="inlineStr">
        <is>
          <t>Wiener Schnitzel</t>
        </is>
      </c>
      <c r="C2450" s="127" t="n">
        <v>27</v>
      </c>
      <c r="D2450" s="125" t="n"/>
    </row>
    <row r="2451">
      <c r="A2451" s="126" t="n">
        <v>45849</v>
      </c>
      <c r="B2451" s="125" t="inlineStr">
        <is>
          <t>Salmon Fillet</t>
        </is>
      </c>
      <c r="C2451" s="127" t="n">
        <v>9</v>
      </c>
      <c r="D2451" s="125" t="n"/>
    </row>
    <row r="2452">
      <c r="A2452" s="126" t="n">
        <v>45849</v>
      </c>
      <c r="B2452" s="125" t="inlineStr">
        <is>
          <t>Mushroom Risotto</t>
        </is>
      </c>
      <c r="C2452" s="127" t="n">
        <v>10</v>
      </c>
      <c r="D2452" s="125" t="n"/>
    </row>
    <row r="2453">
      <c r="A2453" s="126" t="n">
        <v>45849</v>
      </c>
      <c r="B2453" s="125" t="inlineStr">
        <is>
          <t>Cheeseburger</t>
        </is>
      </c>
      <c r="C2453" s="127" t="n">
        <v>32</v>
      </c>
      <c r="D2453" s="125" t="n"/>
    </row>
    <row r="2454">
      <c r="A2454" s="126" t="n">
        <v>45849</v>
      </c>
      <c r="B2454" s="125" t="inlineStr">
        <is>
          <t>Tiramisu</t>
        </is>
      </c>
      <c r="C2454" s="127" t="n">
        <v>29</v>
      </c>
      <c r="D2454" s="125" t="n"/>
    </row>
    <row r="2455">
      <c r="A2455" s="126" t="n">
        <v>45849</v>
      </c>
      <c r="B2455" s="125" t="inlineStr">
        <is>
          <t>Chocolate Fondant</t>
        </is>
      </c>
      <c r="C2455" s="127" t="n">
        <v>11</v>
      </c>
      <c r="D2455" s="125" t="n"/>
    </row>
    <row r="2456">
      <c r="A2456" s="126" t="n">
        <v>45849</v>
      </c>
      <c r="B2456" s="125" t="inlineStr">
        <is>
          <t>Lemon Sorbet</t>
        </is>
      </c>
      <c r="C2456" s="127" t="n">
        <v>9</v>
      </c>
      <c r="D2456" s="125" t="n"/>
    </row>
    <row r="2457">
      <c r="A2457" s="126" t="n">
        <v>45849</v>
      </c>
      <c r="B2457" s="125" t="inlineStr">
        <is>
          <t>Espresso</t>
        </is>
      </c>
      <c r="C2457" s="127" t="n">
        <v>51</v>
      </c>
      <c r="D2457" s="125" t="n"/>
    </row>
    <row r="2458">
      <c r="A2458" s="126" t="n">
        <v>45849</v>
      </c>
      <c r="B2458" s="125" t="inlineStr">
        <is>
          <t>Cappuccino</t>
        </is>
      </c>
      <c r="C2458" s="127" t="n">
        <v>48</v>
      </c>
      <c r="D2458" s="125" t="n"/>
    </row>
    <row r="2459">
      <c r="A2459" s="126" t="n">
        <v>45849</v>
      </c>
      <c r="B2459" s="125" t="inlineStr">
        <is>
          <t>Homemade Lemonade</t>
        </is>
      </c>
      <c r="C2459" s="127" t="n">
        <v>56</v>
      </c>
      <c r="D2459" s="125" t="n"/>
    </row>
    <row r="2460">
      <c r="A2460" s="126" t="n">
        <v>45850</v>
      </c>
      <c r="B2460" s="125" t="inlineStr">
        <is>
          <t>Bruschetta</t>
        </is>
      </c>
      <c r="C2460" s="127" t="n">
        <v>20</v>
      </c>
      <c r="D2460" s="125" t="n"/>
    </row>
    <row r="2461">
      <c r="A2461" s="126" t="n">
        <v>45850</v>
      </c>
      <c r="B2461" s="125" t="inlineStr">
        <is>
          <t>Caesar Salad</t>
        </is>
      </c>
      <c r="C2461" s="127" t="n">
        <v>20</v>
      </c>
      <c r="D2461" s="125" t="n"/>
    </row>
    <row r="2462">
      <c r="A2462" s="126" t="n">
        <v>45850</v>
      </c>
      <c r="B2462" s="125" t="inlineStr">
        <is>
          <t>Tomato Soup</t>
        </is>
      </c>
      <c r="C2462" s="127" t="n">
        <v>5</v>
      </c>
      <c r="D2462" s="125" t="n"/>
    </row>
    <row r="2463">
      <c r="A2463" s="126" t="n">
        <v>45850</v>
      </c>
      <c r="B2463" s="125" t="inlineStr">
        <is>
          <t>Spaghetti Carbonara</t>
        </is>
      </c>
      <c r="C2463" s="127" t="n">
        <v>42</v>
      </c>
      <c r="D2463" s="125" t="n"/>
    </row>
    <row r="2464">
      <c r="A2464" s="126" t="n">
        <v>45850</v>
      </c>
      <c r="B2464" s="125" t="inlineStr">
        <is>
          <t>Pizza Margherita</t>
        </is>
      </c>
      <c r="C2464" s="127" t="n">
        <v>65</v>
      </c>
      <c r="D2464" s="125" t="n"/>
    </row>
    <row r="2465">
      <c r="A2465" s="126" t="n">
        <v>45850</v>
      </c>
      <c r="B2465" s="125" t="inlineStr">
        <is>
          <t>Wiener Schnitzel</t>
        </is>
      </c>
      <c r="C2465" s="127" t="n">
        <v>26</v>
      </c>
      <c r="D2465" s="125" t="n"/>
    </row>
    <row r="2466">
      <c r="A2466" s="126" t="n">
        <v>45850</v>
      </c>
      <c r="B2466" s="125" t="inlineStr">
        <is>
          <t>Salmon Fillet</t>
        </is>
      </c>
      <c r="C2466" s="127" t="n">
        <v>7</v>
      </c>
      <c r="D2466" s="125" t="n"/>
    </row>
    <row r="2467">
      <c r="A2467" s="126" t="n">
        <v>45850</v>
      </c>
      <c r="B2467" s="125" t="inlineStr">
        <is>
          <t>Mushroom Risotto</t>
        </is>
      </c>
      <c r="C2467" s="127" t="n">
        <v>6</v>
      </c>
      <c r="D2467" s="125" t="n"/>
    </row>
    <row r="2468">
      <c r="A2468" s="126" t="n">
        <v>45850</v>
      </c>
      <c r="B2468" s="125" t="inlineStr">
        <is>
          <t>Cheeseburger</t>
        </is>
      </c>
      <c r="C2468" s="127" t="n">
        <v>34</v>
      </c>
      <c r="D2468" s="125" t="n"/>
    </row>
    <row r="2469">
      <c r="A2469" s="126" t="n">
        <v>45850</v>
      </c>
      <c r="B2469" s="125" t="inlineStr">
        <is>
          <t>Tiramisu</t>
        </is>
      </c>
      <c r="C2469" s="127" t="n">
        <v>23</v>
      </c>
      <c r="D2469" s="125" t="n"/>
    </row>
    <row r="2470">
      <c r="A2470" s="126" t="n">
        <v>45850</v>
      </c>
      <c r="B2470" s="125" t="inlineStr">
        <is>
          <t>Chocolate Fondant</t>
        </is>
      </c>
      <c r="C2470" s="127" t="n">
        <v>11</v>
      </c>
      <c r="D2470" s="125" t="n"/>
    </row>
    <row r="2471">
      <c r="A2471" s="126" t="n">
        <v>45850</v>
      </c>
      <c r="B2471" s="125" t="inlineStr">
        <is>
          <t>Lemon Sorbet</t>
        </is>
      </c>
      <c r="C2471" s="127" t="n">
        <v>9</v>
      </c>
      <c r="D2471" s="125" t="n"/>
    </row>
    <row r="2472">
      <c r="A2472" s="126" t="n">
        <v>45850</v>
      </c>
      <c r="B2472" s="125" t="inlineStr">
        <is>
          <t>Espresso</t>
        </is>
      </c>
      <c r="C2472" s="127" t="n">
        <v>78</v>
      </c>
      <c r="D2472" s="125" t="n"/>
    </row>
    <row r="2473">
      <c r="A2473" s="126" t="n">
        <v>45850</v>
      </c>
      <c r="B2473" s="125" t="inlineStr">
        <is>
          <t>Cappuccino</t>
        </is>
      </c>
      <c r="C2473" s="127" t="n">
        <v>50</v>
      </c>
      <c r="D2473" s="125" t="n"/>
    </row>
    <row r="2474">
      <c r="A2474" s="126" t="n">
        <v>45850</v>
      </c>
      <c r="B2474" s="125" t="inlineStr">
        <is>
          <t>Homemade Lemonade</t>
        </is>
      </c>
      <c r="C2474" s="127" t="n">
        <v>61</v>
      </c>
      <c r="D2474" s="125" t="n"/>
    </row>
    <row r="2475">
      <c r="A2475" s="126" t="n">
        <v>45851</v>
      </c>
      <c r="B2475" s="125" t="inlineStr">
        <is>
          <t>Bruschetta</t>
        </is>
      </c>
      <c r="C2475" s="127" t="n">
        <v>16</v>
      </c>
      <c r="D2475" s="125" t="n"/>
    </row>
    <row r="2476">
      <c r="A2476" s="126" t="n">
        <v>45851</v>
      </c>
      <c r="B2476" s="125" t="inlineStr">
        <is>
          <t>Caesar Salad</t>
        </is>
      </c>
      <c r="C2476" s="127" t="n">
        <v>17</v>
      </c>
      <c r="D2476" s="125" t="n"/>
    </row>
    <row r="2477">
      <c r="A2477" s="126" t="n">
        <v>45851</v>
      </c>
      <c r="B2477" s="125" t="inlineStr">
        <is>
          <t>Tomato Soup</t>
        </is>
      </c>
      <c r="C2477" s="127" t="n">
        <v>6</v>
      </c>
      <c r="D2477" s="125" t="n"/>
    </row>
    <row r="2478">
      <c r="A2478" s="126" t="n">
        <v>45851</v>
      </c>
      <c r="B2478" s="125" t="inlineStr">
        <is>
          <t>Spaghetti Carbonara</t>
        </is>
      </c>
      <c r="C2478" s="127" t="n">
        <v>42</v>
      </c>
      <c r="D2478" s="125" t="n"/>
    </row>
    <row r="2479">
      <c r="A2479" s="126" t="n">
        <v>45851</v>
      </c>
      <c r="B2479" s="125" t="inlineStr">
        <is>
          <t>Pizza Margherita</t>
        </is>
      </c>
      <c r="C2479" s="127" t="n">
        <v>28</v>
      </c>
      <c r="D2479" s="125" t="n"/>
    </row>
    <row r="2480">
      <c r="A2480" s="126" t="n">
        <v>45851</v>
      </c>
      <c r="B2480" s="125" t="inlineStr">
        <is>
          <t>Wiener Schnitzel</t>
        </is>
      </c>
      <c r="C2480" s="127" t="n">
        <v>28</v>
      </c>
      <c r="D2480" s="125" t="n"/>
    </row>
    <row r="2481">
      <c r="A2481" s="126" t="n">
        <v>45851</v>
      </c>
      <c r="B2481" s="125" t="inlineStr">
        <is>
          <t>Salmon Fillet</t>
        </is>
      </c>
      <c r="C2481" s="127" t="n">
        <v>11</v>
      </c>
      <c r="D2481" s="125" t="n"/>
    </row>
    <row r="2482">
      <c r="A2482" s="126" t="n">
        <v>45851</v>
      </c>
      <c r="B2482" s="125" t="inlineStr">
        <is>
          <t>Mushroom Risotto</t>
        </is>
      </c>
      <c r="C2482" s="127" t="n">
        <v>8</v>
      </c>
      <c r="D2482" s="125" t="n"/>
    </row>
    <row r="2483">
      <c r="A2483" s="126" t="n">
        <v>45851</v>
      </c>
      <c r="B2483" s="125" t="inlineStr">
        <is>
          <t>Cheeseburger</t>
        </is>
      </c>
      <c r="C2483" s="127" t="n">
        <v>22</v>
      </c>
      <c r="D2483" s="125" t="n"/>
    </row>
    <row r="2484">
      <c r="A2484" s="126" t="n">
        <v>45851</v>
      </c>
      <c r="B2484" s="125" t="inlineStr">
        <is>
          <t>Tiramisu</t>
        </is>
      </c>
      <c r="C2484" s="127" t="n">
        <v>20</v>
      </c>
      <c r="D2484" s="125" t="n"/>
    </row>
    <row r="2485">
      <c r="A2485" s="126" t="n">
        <v>45851</v>
      </c>
      <c r="B2485" s="125" t="inlineStr">
        <is>
          <t>Chocolate Fondant</t>
        </is>
      </c>
      <c r="C2485" s="127" t="n">
        <v>9</v>
      </c>
      <c r="D2485" s="125" t="n"/>
    </row>
    <row r="2486">
      <c r="A2486" s="126" t="n">
        <v>45851</v>
      </c>
      <c r="B2486" s="125" t="inlineStr">
        <is>
          <t>Lemon Sorbet</t>
        </is>
      </c>
      <c r="C2486" s="127" t="n">
        <v>7</v>
      </c>
      <c r="D2486" s="125" t="n"/>
    </row>
    <row r="2487">
      <c r="A2487" s="126" t="n">
        <v>45851</v>
      </c>
      <c r="B2487" s="125" t="inlineStr">
        <is>
          <t>Espresso</t>
        </is>
      </c>
      <c r="C2487" s="127" t="n">
        <v>41</v>
      </c>
      <c r="D2487" s="125" t="n"/>
    </row>
    <row r="2488">
      <c r="A2488" s="126" t="n">
        <v>45851</v>
      </c>
      <c r="B2488" s="125" t="inlineStr">
        <is>
          <t>Cappuccino</t>
        </is>
      </c>
      <c r="C2488" s="127" t="n">
        <v>32</v>
      </c>
      <c r="D2488" s="125" t="n"/>
    </row>
    <row r="2489">
      <c r="A2489" s="126" t="n">
        <v>45851</v>
      </c>
      <c r="B2489" s="125" t="inlineStr">
        <is>
          <t>Homemade Lemonade</t>
        </is>
      </c>
      <c r="C2489" s="127" t="n">
        <v>53</v>
      </c>
      <c r="D2489" s="125" t="n"/>
    </row>
    <row r="2490">
      <c r="A2490" s="126" t="n">
        <v>45853</v>
      </c>
      <c r="B2490" s="125" t="inlineStr">
        <is>
          <t>Bruschetta</t>
        </is>
      </c>
      <c r="C2490" s="127" t="n">
        <v>9</v>
      </c>
      <c r="D2490" s="125" t="n"/>
    </row>
    <row r="2491">
      <c r="A2491" s="126" t="n">
        <v>45853</v>
      </c>
      <c r="B2491" s="125" t="inlineStr">
        <is>
          <t>Caesar Salad</t>
        </is>
      </c>
      <c r="C2491" s="127" t="n">
        <v>12</v>
      </c>
      <c r="D2491" s="125" t="n"/>
    </row>
    <row r="2492">
      <c r="A2492" s="126" t="n">
        <v>45853</v>
      </c>
      <c r="B2492" s="125" t="inlineStr">
        <is>
          <t>Tomato Soup</t>
        </is>
      </c>
      <c r="C2492" s="127" t="n">
        <v>3</v>
      </c>
      <c r="D2492" s="125" t="n"/>
    </row>
    <row r="2493">
      <c r="A2493" s="126" t="n">
        <v>45853</v>
      </c>
      <c r="B2493" s="125" t="inlineStr">
        <is>
          <t>Spaghetti Carbonara</t>
        </is>
      </c>
      <c r="C2493" s="127" t="n">
        <v>22</v>
      </c>
      <c r="D2493" s="125" t="n"/>
    </row>
    <row r="2494">
      <c r="A2494" s="126" t="n">
        <v>45853</v>
      </c>
      <c r="B2494" s="125" t="inlineStr">
        <is>
          <t>Pizza Margherita</t>
        </is>
      </c>
      <c r="C2494" s="127" t="n">
        <v>21</v>
      </c>
      <c r="D2494" s="125" t="n"/>
    </row>
    <row r="2495">
      <c r="A2495" s="126" t="n">
        <v>45853</v>
      </c>
      <c r="B2495" s="125" t="inlineStr">
        <is>
          <t>Wiener Schnitzel</t>
        </is>
      </c>
      <c r="C2495" s="127" t="n">
        <v>14</v>
      </c>
      <c r="D2495" s="125" t="n"/>
    </row>
    <row r="2496">
      <c r="A2496" s="126" t="n">
        <v>45853</v>
      </c>
      <c r="B2496" s="125" t="inlineStr">
        <is>
          <t>Salmon Fillet</t>
        </is>
      </c>
      <c r="C2496" s="127" t="n">
        <v>6</v>
      </c>
      <c r="D2496" s="125" t="n"/>
    </row>
    <row r="2497">
      <c r="A2497" s="126" t="n">
        <v>45853</v>
      </c>
      <c r="B2497" s="125" t="inlineStr">
        <is>
          <t>Mushroom Risotto</t>
        </is>
      </c>
      <c r="C2497" s="127" t="n">
        <v>3</v>
      </c>
      <c r="D2497" s="125" t="n"/>
    </row>
    <row r="2498">
      <c r="A2498" s="126" t="n">
        <v>45853</v>
      </c>
      <c r="B2498" s="125" t="inlineStr">
        <is>
          <t>Cheeseburger</t>
        </is>
      </c>
      <c r="C2498" s="127" t="n">
        <v>25</v>
      </c>
      <c r="D2498" s="125" t="n"/>
    </row>
    <row r="2499">
      <c r="A2499" s="126" t="n">
        <v>45853</v>
      </c>
      <c r="B2499" s="125" t="inlineStr">
        <is>
          <t>Tiramisu</t>
        </is>
      </c>
      <c r="C2499" s="127" t="n">
        <v>10</v>
      </c>
      <c r="D2499" s="125" t="n"/>
    </row>
    <row r="2500">
      <c r="A2500" s="126" t="n">
        <v>45853</v>
      </c>
      <c r="B2500" s="125" t="inlineStr">
        <is>
          <t>Chocolate Fondant</t>
        </is>
      </c>
      <c r="C2500" s="127" t="n">
        <v>4</v>
      </c>
      <c r="D2500" s="125" t="n"/>
    </row>
    <row r="2501">
      <c r="A2501" s="126" t="n">
        <v>45853</v>
      </c>
      <c r="B2501" s="125" t="inlineStr">
        <is>
          <t>Lemon Sorbet</t>
        </is>
      </c>
      <c r="C2501" s="127" t="n">
        <v>4</v>
      </c>
      <c r="D2501" s="125" t="n"/>
    </row>
    <row r="2502">
      <c r="A2502" s="126" t="n">
        <v>45853</v>
      </c>
      <c r="B2502" s="125" t="inlineStr">
        <is>
          <t>Espresso</t>
        </is>
      </c>
      <c r="C2502" s="127" t="n">
        <v>33</v>
      </c>
      <c r="D2502" s="125" t="n"/>
    </row>
    <row r="2503">
      <c r="A2503" s="126" t="n">
        <v>45853</v>
      </c>
      <c r="B2503" s="125" t="inlineStr">
        <is>
          <t>Cappuccino</t>
        </is>
      </c>
      <c r="C2503" s="127" t="n">
        <v>27</v>
      </c>
      <c r="D2503" s="125" t="n"/>
    </row>
    <row r="2504">
      <c r="A2504" s="126" t="n">
        <v>45853</v>
      </c>
      <c r="B2504" s="125" t="inlineStr">
        <is>
          <t>Homemade Lemonade</t>
        </is>
      </c>
      <c r="C2504" s="127" t="n">
        <v>27</v>
      </c>
      <c r="D2504" s="125" t="n"/>
    </row>
    <row r="2505">
      <c r="A2505" s="126" t="n">
        <v>45854</v>
      </c>
      <c r="B2505" s="125" t="inlineStr">
        <is>
          <t>Bruschetta</t>
        </is>
      </c>
      <c r="C2505" s="127" t="n">
        <v>13</v>
      </c>
      <c r="D2505" s="125" t="n"/>
    </row>
    <row r="2506">
      <c r="A2506" s="126" t="n">
        <v>45854</v>
      </c>
      <c r="B2506" s="125" t="inlineStr">
        <is>
          <t>Caesar Salad</t>
        </is>
      </c>
      <c r="C2506" s="127" t="n">
        <v>11</v>
      </c>
      <c r="D2506" s="125" t="n"/>
    </row>
    <row r="2507">
      <c r="A2507" s="126" t="n">
        <v>45854</v>
      </c>
      <c r="B2507" s="125" t="inlineStr">
        <is>
          <t>Tomato Soup</t>
        </is>
      </c>
      <c r="C2507" s="127" t="n">
        <v>3</v>
      </c>
      <c r="D2507" s="125" t="n"/>
    </row>
    <row r="2508">
      <c r="A2508" s="126" t="n">
        <v>45854</v>
      </c>
      <c r="B2508" s="125" t="inlineStr">
        <is>
          <t>Spaghetti Carbonara</t>
        </is>
      </c>
      <c r="C2508" s="127" t="n">
        <v>14</v>
      </c>
      <c r="D2508" s="125" t="n"/>
    </row>
    <row r="2509">
      <c r="A2509" s="126" t="n">
        <v>45854</v>
      </c>
      <c r="B2509" s="125" t="inlineStr">
        <is>
          <t>Pizza Margherita</t>
        </is>
      </c>
      <c r="C2509" s="127" t="n">
        <v>36</v>
      </c>
      <c r="D2509" s="125" t="n"/>
    </row>
    <row r="2510">
      <c r="A2510" s="126" t="n">
        <v>45854</v>
      </c>
      <c r="B2510" s="125" t="inlineStr">
        <is>
          <t>Wiener Schnitzel</t>
        </is>
      </c>
      <c r="C2510" s="127" t="n">
        <v>18</v>
      </c>
      <c r="D2510" s="125" t="n"/>
    </row>
    <row r="2511">
      <c r="A2511" s="126" t="n">
        <v>45854</v>
      </c>
      <c r="B2511" s="125" t="inlineStr">
        <is>
          <t>Salmon Fillet</t>
        </is>
      </c>
      <c r="C2511" s="127" t="n">
        <v>6</v>
      </c>
      <c r="D2511" s="125" t="n"/>
    </row>
    <row r="2512">
      <c r="A2512" s="126" t="n">
        <v>45854</v>
      </c>
      <c r="B2512" s="125" t="inlineStr">
        <is>
          <t>Mushroom Risotto</t>
        </is>
      </c>
      <c r="C2512" s="127" t="n">
        <v>5</v>
      </c>
      <c r="D2512" s="125" t="n"/>
    </row>
    <row r="2513">
      <c r="A2513" s="126" t="n">
        <v>45854</v>
      </c>
      <c r="B2513" s="125" t="inlineStr">
        <is>
          <t>Cheeseburger</t>
        </is>
      </c>
      <c r="C2513" s="127" t="n">
        <v>23</v>
      </c>
      <c r="D2513" s="125" t="n"/>
    </row>
    <row r="2514">
      <c r="A2514" s="126" t="n">
        <v>45854</v>
      </c>
      <c r="B2514" s="125" t="inlineStr">
        <is>
          <t>Tiramisu</t>
        </is>
      </c>
      <c r="C2514" s="127" t="n">
        <v>16</v>
      </c>
      <c r="D2514" s="125" t="n"/>
    </row>
    <row r="2515">
      <c r="A2515" s="126" t="n">
        <v>45854</v>
      </c>
      <c r="B2515" s="125" t="inlineStr">
        <is>
          <t>Chocolate Fondant</t>
        </is>
      </c>
      <c r="C2515" s="127" t="n">
        <v>6</v>
      </c>
      <c r="D2515" s="125" t="n"/>
    </row>
    <row r="2516">
      <c r="A2516" s="126" t="n">
        <v>45854</v>
      </c>
      <c r="B2516" s="125" t="inlineStr">
        <is>
          <t>Lemon Sorbet</t>
        </is>
      </c>
      <c r="C2516" s="127" t="n">
        <v>6</v>
      </c>
      <c r="D2516" s="125" t="n"/>
    </row>
    <row r="2517">
      <c r="A2517" s="126" t="n">
        <v>45854</v>
      </c>
      <c r="B2517" s="125" t="inlineStr">
        <is>
          <t>Espresso</t>
        </is>
      </c>
      <c r="C2517" s="127" t="n">
        <v>25</v>
      </c>
      <c r="D2517" s="125" t="n"/>
    </row>
    <row r="2518">
      <c r="A2518" s="126" t="n">
        <v>45854</v>
      </c>
      <c r="B2518" s="125" t="inlineStr">
        <is>
          <t>Cappuccino</t>
        </is>
      </c>
      <c r="C2518" s="127" t="n">
        <v>29</v>
      </c>
      <c r="D2518" s="125" t="n"/>
    </row>
    <row r="2519">
      <c r="A2519" s="126" t="n">
        <v>45854</v>
      </c>
      <c r="B2519" s="125" t="inlineStr">
        <is>
          <t>Homemade Lemonade</t>
        </is>
      </c>
      <c r="C2519" s="127" t="n">
        <v>27</v>
      </c>
      <c r="D2519" s="125" t="n"/>
    </row>
    <row r="2520">
      <c r="A2520" s="126" t="n">
        <v>45855</v>
      </c>
      <c r="B2520" s="125" t="inlineStr">
        <is>
          <t>Bruschetta</t>
        </is>
      </c>
      <c r="C2520" s="127" t="n">
        <v>14</v>
      </c>
      <c r="D2520" s="125" t="n"/>
    </row>
    <row r="2521">
      <c r="A2521" s="126" t="n">
        <v>45855</v>
      </c>
      <c r="B2521" s="125" t="inlineStr">
        <is>
          <t>Caesar Salad</t>
        </is>
      </c>
      <c r="C2521" s="127" t="n">
        <v>16</v>
      </c>
      <c r="D2521" s="125" t="n"/>
    </row>
    <row r="2522">
      <c r="A2522" s="126" t="n">
        <v>45855</v>
      </c>
      <c r="B2522" s="125" t="inlineStr">
        <is>
          <t>Tomato Soup</t>
        </is>
      </c>
      <c r="C2522" s="127" t="n">
        <v>2</v>
      </c>
      <c r="D2522" s="125" t="n"/>
    </row>
    <row r="2523">
      <c r="A2523" s="126" t="n">
        <v>45855</v>
      </c>
      <c r="B2523" s="125" t="inlineStr">
        <is>
          <t>Spaghetti Carbonara</t>
        </is>
      </c>
      <c r="C2523" s="127" t="n">
        <v>28</v>
      </c>
      <c r="D2523" s="125" t="n"/>
    </row>
    <row r="2524">
      <c r="A2524" s="126" t="n">
        <v>45855</v>
      </c>
      <c r="B2524" s="125" t="inlineStr">
        <is>
          <t>Pizza Margherita</t>
        </is>
      </c>
      <c r="C2524" s="127" t="n">
        <v>32</v>
      </c>
      <c r="D2524" s="125" t="n"/>
    </row>
    <row r="2525">
      <c r="A2525" s="126" t="n">
        <v>45855</v>
      </c>
      <c r="B2525" s="125" t="inlineStr">
        <is>
          <t>Wiener Schnitzel</t>
        </is>
      </c>
      <c r="C2525" s="127" t="n">
        <v>23</v>
      </c>
      <c r="D2525" s="125" t="n"/>
    </row>
    <row r="2526">
      <c r="A2526" s="126" t="n">
        <v>45855</v>
      </c>
      <c r="B2526" s="125" t="inlineStr">
        <is>
          <t>Salmon Fillet</t>
        </is>
      </c>
      <c r="C2526" s="127" t="n">
        <v>6</v>
      </c>
      <c r="D2526" s="125" t="n"/>
    </row>
    <row r="2527">
      <c r="A2527" s="126" t="n">
        <v>45855</v>
      </c>
      <c r="B2527" s="125" t="inlineStr">
        <is>
          <t>Mushroom Risotto</t>
        </is>
      </c>
      <c r="C2527" s="127" t="n">
        <v>4</v>
      </c>
      <c r="D2527" s="125" t="n"/>
    </row>
    <row r="2528">
      <c r="A2528" s="126" t="n">
        <v>45855</v>
      </c>
      <c r="B2528" s="125" t="inlineStr">
        <is>
          <t>Cheeseburger</t>
        </is>
      </c>
      <c r="C2528" s="127" t="n">
        <v>27</v>
      </c>
      <c r="D2528" s="125" t="n"/>
    </row>
    <row r="2529">
      <c r="A2529" s="126" t="n">
        <v>45855</v>
      </c>
      <c r="B2529" s="125" t="inlineStr">
        <is>
          <t>Tiramisu</t>
        </is>
      </c>
      <c r="C2529" s="127" t="n">
        <v>17</v>
      </c>
      <c r="D2529" s="125" t="n"/>
    </row>
    <row r="2530">
      <c r="A2530" s="126" t="n">
        <v>45855</v>
      </c>
      <c r="B2530" s="125" t="inlineStr">
        <is>
          <t>Chocolate Fondant</t>
        </is>
      </c>
      <c r="C2530" s="127" t="n">
        <v>7</v>
      </c>
      <c r="D2530" s="125" t="n"/>
    </row>
    <row r="2531">
      <c r="A2531" s="126" t="n">
        <v>45855</v>
      </c>
      <c r="B2531" s="125" t="inlineStr">
        <is>
          <t>Lemon Sorbet</t>
        </is>
      </c>
      <c r="C2531" s="127" t="n">
        <v>7</v>
      </c>
      <c r="D2531" s="125" t="n"/>
    </row>
    <row r="2532">
      <c r="A2532" s="126" t="n">
        <v>45855</v>
      </c>
      <c r="B2532" s="125" t="inlineStr">
        <is>
          <t>Espresso</t>
        </is>
      </c>
      <c r="C2532" s="127" t="n">
        <v>34</v>
      </c>
      <c r="D2532" s="125" t="n"/>
    </row>
    <row r="2533">
      <c r="A2533" s="126" t="n">
        <v>45855</v>
      </c>
      <c r="B2533" s="125" t="inlineStr">
        <is>
          <t>Cappuccino</t>
        </is>
      </c>
      <c r="C2533" s="127" t="n">
        <v>30</v>
      </c>
      <c r="D2533" s="125" t="n"/>
    </row>
    <row r="2534">
      <c r="A2534" s="126" t="n">
        <v>45855</v>
      </c>
      <c r="B2534" s="125" t="inlineStr">
        <is>
          <t>Homemade Lemonade</t>
        </is>
      </c>
      <c r="C2534" s="127" t="n">
        <v>39</v>
      </c>
      <c r="D2534" s="125" t="n"/>
    </row>
    <row r="2535">
      <c r="A2535" s="126" t="n">
        <v>45856</v>
      </c>
      <c r="B2535" s="125" t="inlineStr">
        <is>
          <t>Bruschetta</t>
        </is>
      </c>
      <c r="C2535" s="127" t="n">
        <v>22</v>
      </c>
      <c r="D2535" s="125" t="n"/>
    </row>
    <row r="2536">
      <c r="A2536" s="126" t="n">
        <v>45856</v>
      </c>
      <c r="B2536" s="125" t="inlineStr">
        <is>
          <t>Caesar Salad</t>
        </is>
      </c>
      <c r="C2536" s="127" t="n">
        <v>15</v>
      </c>
      <c r="D2536" s="125" t="n"/>
    </row>
    <row r="2537">
      <c r="A2537" s="126" t="n">
        <v>45856</v>
      </c>
      <c r="B2537" s="125" t="inlineStr">
        <is>
          <t>Tomato Soup</t>
        </is>
      </c>
      <c r="C2537" s="127" t="n">
        <v>6</v>
      </c>
      <c r="D2537" s="125" t="n"/>
    </row>
    <row r="2538">
      <c r="A2538" s="126" t="n">
        <v>45856</v>
      </c>
      <c r="B2538" s="125" t="inlineStr">
        <is>
          <t>Spaghetti Carbonara</t>
        </is>
      </c>
      <c r="C2538" s="127" t="n">
        <v>51</v>
      </c>
      <c r="D2538" s="125" t="n"/>
    </row>
    <row r="2539">
      <c r="A2539" s="126" t="n">
        <v>45856</v>
      </c>
      <c r="B2539" s="125" t="inlineStr">
        <is>
          <t>Pizza Margherita</t>
        </is>
      </c>
      <c r="C2539" s="127" t="n">
        <v>43</v>
      </c>
      <c r="D2539" s="125" t="n"/>
    </row>
    <row r="2540">
      <c r="A2540" s="126" t="n">
        <v>45856</v>
      </c>
      <c r="B2540" s="125" t="inlineStr">
        <is>
          <t>Wiener Schnitzel</t>
        </is>
      </c>
      <c r="C2540" s="127" t="n">
        <v>35</v>
      </c>
      <c r="D2540" s="125" t="n"/>
    </row>
    <row r="2541">
      <c r="A2541" s="126" t="n">
        <v>45856</v>
      </c>
      <c r="B2541" s="125" t="inlineStr">
        <is>
          <t>Salmon Fillet</t>
        </is>
      </c>
      <c r="C2541" s="127" t="n">
        <v>6</v>
      </c>
      <c r="D2541" s="125" t="n"/>
    </row>
    <row r="2542">
      <c r="A2542" s="126" t="n">
        <v>45856</v>
      </c>
      <c r="B2542" s="125" t="inlineStr">
        <is>
          <t>Mushroom Risotto</t>
        </is>
      </c>
      <c r="C2542" s="127" t="n">
        <v>10</v>
      </c>
      <c r="D2542" s="125" t="n"/>
    </row>
    <row r="2543">
      <c r="A2543" s="126" t="n">
        <v>45856</v>
      </c>
      <c r="B2543" s="125" t="inlineStr">
        <is>
          <t>Cheeseburger</t>
        </is>
      </c>
      <c r="C2543" s="127" t="n">
        <v>31</v>
      </c>
      <c r="D2543" s="125" t="n"/>
    </row>
    <row r="2544">
      <c r="A2544" s="126" t="n">
        <v>45856</v>
      </c>
      <c r="B2544" s="125" t="inlineStr">
        <is>
          <t>Tiramisu</t>
        </is>
      </c>
      <c r="C2544" s="127" t="n">
        <v>24</v>
      </c>
      <c r="D2544" s="125" t="n"/>
    </row>
    <row r="2545">
      <c r="A2545" s="126" t="n">
        <v>45856</v>
      </c>
      <c r="B2545" s="125" t="inlineStr">
        <is>
          <t>Chocolate Fondant</t>
        </is>
      </c>
      <c r="C2545" s="127" t="n">
        <v>9</v>
      </c>
      <c r="D2545" s="125" t="n"/>
    </row>
    <row r="2546">
      <c r="A2546" s="126" t="n">
        <v>45856</v>
      </c>
      <c r="B2546" s="125" t="inlineStr">
        <is>
          <t>Lemon Sorbet</t>
        </is>
      </c>
      <c r="C2546" s="127" t="n">
        <v>7</v>
      </c>
      <c r="D2546" s="125" t="n"/>
    </row>
    <row r="2547">
      <c r="A2547" s="126" t="n">
        <v>45856</v>
      </c>
      <c r="B2547" s="125" t="inlineStr">
        <is>
          <t>Espresso</t>
        </is>
      </c>
      <c r="C2547" s="127" t="n">
        <v>41</v>
      </c>
      <c r="D2547" s="125" t="n"/>
    </row>
    <row r="2548">
      <c r="A2548" s="126" t="n">
        <v>45856</v>
      </c>
      <c r="B2548" s="125" t="inlineStr">
        <is>
          <t>Cappuccino</t>
        </is>
      </c>
      <c r="C2548" s="127" t="n">
        <v>39</v>
      </c>
      <c r="D2548" s="125" t="n"/>
    </row>
    <row r="2549">
      <c r="A2549" s="126" t="n">
        <v>45856</v>
      </c>
      <c r="B2549" s="125" t="inlineStr">
        <is>
          <t>Homemade Lemonade</t>
        </is>
      </c>
      <c r="C2549" s="127" t="n">
        <v>61</v>
      </c>
      <c r="D2549" s="125" t="n"/>
    </row>
    <row r="2550">
      <c r="A2550" s="126" t="n">
        <v>45857</v>
      </c>
      <c r="B2550" s="125" t="inlineStr">
        <is>
          <t>Bruschetta</t>
        </is>
      </c>
      <c r="C2550" s="127" t="n">
        <v>27</v>
      </c>
      <c r="D2550" s="125" t="n"/>
    </row>
    <row r="2551">
      <c r="A2551" s="126" t="n">
        <v>45857</v>
      </c>
      <c r="B2551" s="125" t="inlineStr">
        <is>
          <t>Caesar Salad</t>
        </is>
      </c>
      <c r="C2551" s="127" t="n">
        <v>18</v>
      </c>
      <c r="D2551" s="125" t="n"/>
    </row>
    <row r="2552">
      <c r="A2552" s="126" t="n">
        <v>45857</v>
      </c>
      <c r="B2552" s="125" t="inlineStr">
        <is>
          <t>Tomato Soup</t>
        </is>
      </c>
      <c r="C2552" s="127" t="n">
        <v>5</v>
      </c>
      <c r="D2552" s="125" t="n"/>
    </row>
    <row r="2553">
      <c r="A2553" s="126" t="n">
        <v>45857</v>
      </c>
      <c r="B2553" s="125" t="inlineStr">
        <is>
          <t>Spaghetti Carbonara</t>
        </is>
      </c>
      <c r="C2553" s="127" t="n">
        <v>37</v>
      </c>
      <c r="D2553" s="125" t="n"/>
    </row>
    <row r="2554">
      <c r="A2554" s="126" t="n">
        <v>45857</v>
      </c>
      <c r="B2554" s="125" t="inlineStr">
        <is>
          <t>Pizza Margherita</t>
        </is>
      </c>
      <c r="C2554" s="127" t="n">
        <v>42</v>
      </c>
      <c r="D2554" s="125" t="n"/>
    </row>
    <row r="2555">
      <c r="A2555" s="126" t="n">
        <v>45857</v>
      </c>
      <c r="B2555" s="125" t="inlineStr">
        <is>
          <t>Wiener Schnitzel</t>
        </is>
      </c>
      <c r="C2555" s="127" t="n">
        <v>39</v>
      </c>
      <c r="D2555" s="125" t="n"/>
    </row>
    <row r="2556">
      <c r="A2556" s="126" t="n">
        <v>45857</v>
      </c>
      <c r="B2556" s="125" t="inlineStr">
        <is>
          <t>Salmon Fillet</t>
        </is>
      </c>
      <c r="C2556" s="127" t="n">
        <v>12</v>
      </c>
      <c r="D2556" s="125" t="n"/>
    </row>
    <row r="2557">
      <c r="A2557" s="126" t="n">
        <v>45857</v>
      </c>
      <c r="B2557" s="125" t="inlineStr">
        <is>
          <t>Mushroom Risotto</t>
        </is>
      </c>
      <c r="C2557" s="127" t="n">
        <v>9</v>
      </c>
      <c r="D2557" s="125" t="n"/>
    </row>
    <row r="2558">
      <c r="A2558" s="126" t="n">
        <v>45857</v>
      </c>
      <c r="B2558" s="125" t="inlineStr">
        <is>
          <t>Cheeseburger</t>
        </is>
      </c>
      <c r="C2558" s="127" t="n">
        <v>34</v>
      </c>
      <c r="D2558" s="125" t="n"/>
    </row>
    <row r="2559">
      <c r="A2559" s="126" t="n">
        <v>45857</v>
      </c>
      <c r="B2559" s="125" t="inlineStr">
        <is>
          <t>Tiramisu</t>
        </is>
      </c>
      <c r="C2559" s="127" t="n">
        <v>22</v>
      </c>
      <c r="D2559" s="125" t="n"/>
    </row>
    <row r="2560">
      <c r="A2560" s="126" t="n">
        <v>45857</v>
      </c>
      <c r="B2560" s="125" t="inlineStr">
        <is>
          <t>Chocolate Fondant</t>
        </is>
      </c>
      <c r="C2560" s="127" t="n">
        <v>13</v>
      </c>
      <c r="D2560" s="125" t="n"/>
    </row>
    <row r="2561">
      <c r="A2561" s="126" t="n">
        <v>45857</v>
      </c>
      <c r="B2561" s="125" t="inlineStr">
        <is>
          <t>Lemon Sorbet</t>
        </is>
      </c>
      <c r="C2561" s="127" t="n">
        <v>10</v>
      </c>
      <c r="D2561" s="125" t="n"/>
    </row>
    <row r="2562">
      <c r="A2562" s="126" t="n">
        <v>45857</v>
      </c>
      <c r="B2562" s="125" t="inlineStr">
        <is>
          <t>Espresso</t>
        </is>
      </c>
      <c r="C2562" s="127" t="n">
        <v>50</v>
      </c>
      <c r="D2562" s="125" t="n"/>
    </row>
    <row r="2563">
      <c r="A2563" s="126" t="n">
        <v>45857</v>
      </c>
      <c r="B2563" s="125" t="inlineStr">
        <is>
          <t>Cappuccino</t>
        </is>
      </c>
      <c r="C2563" s="127" t="n">
        <v>55</v>
      </c>
      <c r="D2563" s="125" t="n"/>
    </row>
    <row r="2564">
      <c r="A2564" s="126" t="n">
        <v>45857</v>
      </c>
      <c r="B2564" s="125" t="inlineStr">
        <is>
          <t>Homemade Lemonade</t>
        </is>
      </c>
      <c r="C2564" s="127" t="n">
        <v>45</v>
      </c>
      <c r="D2564" s="125" t="n"/>
    </row>
    <row r="2565">
      <c r="A2565" s="126" t="n">
        <v>45858</v>
      </c>
      <c r="B2565" s="125" t="inlineStr">
        <is>
          <t>Bruschetta</t>
        </is>
      </c>
      <c r="C2565" s="127" t="n">
        <v>21</v>
      </c>
      <c r="D2565" s="125" t="n"/>
    </row>
    <row r="2566">
      <c r="A2566" s="126" t="n">
        <v>45858</v>
      </c>
      <c r="B2566" s="125" t="inlineStr">
        <is>
          <t>Caesar Salad</t>
        </is>
      </c>
      <c r="C2566" s="127" t="n">
        <v>13</v>
      </c>
      <c r="D2566" s="125" t="n"/>
    </row>
    <row r="2567">
      <c r="A2567" s="126" t="n">
        <v>45858</v>
      </c>
      <c r="B2567" s="125" t="inlineStr">
        <is>
          <t>Tomato Soup</t>
        </is>
      </c>
      <c r="C2567" s="127" t="n">
        <v>4</v>
      </c>
      <c r="D2567" s="125" t="n"/>
    </row>
    <row r="2568">
      <c r="A2568" s="126" t="n">
        <v>45858</v>
      </c>
      <c r="B2568" s="125" t="inlineStr">
        <is>
          <t>Spaghetti Carbonara</t>
        </is>
      </c>
      <c r="C2568" s="127" t="n">
        <v>37</v>
      </c>
      <c r="D2568" s="125" t="n"/>
    </row>
    <row r="2569">
      <c r="A2569" s="126" t="n">
        <v>45858</v>
      </c>
      <c r="B2569" s="125" t="inlineStr">
        <is>
          <t>Pizza Margherita</t>
        </is>
      </c>
      <c r="C2569" s="127" t="n">
        <v>46</v>
      </c>
      <c r="D2569" s="125" t="n"/>
    </row>
    <row r="2570">
      <c r="A2570" s="126" t="n">
        <v>45858</v>
      </c>
      <c r="B2570" s="125" t="inlineStr">
        <is>
          <t>Wiener Schnitzel</t>
        </is>
      </c>
      <c r="C2570" s="127" t="n">
        <v>28</v>
      </c>
      <c r="D2570" s="125" t="n"/>
    </row>
    <row r="2571">
      <c r="A2571" s="126" t="n">
        <v>45858</v>
      </c>
      <c r="B2571" s="125" t="inlineStr">
        <is>
          <t>Salmon Fillet</t>
        </is>
      </c>
      <c r="C2571" s="127" t="n">
        <v>7</v>
      </c>
      <c r="D2571" s="125" t="n"/>
    </row>
    <row r="2572">
      <c r="A2572" s="126" t="n">
        <v>45858</v>
      </c>
      <c r="B2572" s="125" t="inlineStr">
        <is>
          <t>Mushroom Risotto</t>
        </is>
      </c>
      <c r="C2572" s="127" t="n">
        <v>9</v>
      </c>
      <c r="D2572" s="125" t="n"/>
    </row>
    <row r="2573">
      <c r="A2573" s="126" t="n">
        <v>45858</v>
      </c>
      <c r="B2573" s="125" t="inlineStr">
        <is>
          <t>Cheeseburger</t>
        </is>
      </c>
      <c r="C2573" s="127" t="n">
        <v>37</v>
      </c>
      <c r="D2573" s="125" t="n"/>
    </row>
    <row r="2574">
      <c r="A2574" s="126" t="n">
        <v>45858</v>
      </c>
      <c r="B2574" s="125" t="inlineStr">
        <is>
          <t>Tiramisu</t>
        </is>
      </c>
      <c r="C2574" s="127" t="n">
        <v>21</v>
      </c>
      <c r="D2574" s="125" t="n"/>
    </row>
    <row r="2575">
      <c r="A2575" s="126" t="n">
        <v>45858</v>
      </c>
      <c r="B2575" s="125" t="inlineStr">
        <is>
          <t>Chocolate Fondant</t>
        </is>
      </c>
      <c r="C2575" s="127" t="n">
        <v>9</v>
      </c>
      <c r="D2575" s="125" t="n"/>
    </row>
    <row r="2576">
      <c r="A2576" s="126" t="n">
        <v>45858</v>
      </c>
      <c r="B2576" s="125" t="inlineStr">
        <is>
          <t>Lemon Sorbet</t>
        </is>
      </c>
      <c r="C2576" s="127" t="n">
        <v>6</v>
      </c>
      <c r="D2576" s="125" t="n"/>
    </row>
    <row r="2577">
      <c r="A2577" s="126" t="n">
        <v>45858</v>
      </c>
      <c r="B2577" s="125" t="inlineStr">
        <is>
          <t>Espresso</t>
        </is>
      </c>
      <c r="C2577" s="127" t="n">
        <v>47</v>
      </c>
      <c r="D2577" s="125" t="n"/>
    </row>
    <row r="2578">
      <c r="A2578" s="126" t="n">
        <v>45858</v>
      </c>
      <c r="B2578" s="125" t="inlineStr">
        <is>
          <t>Cappuccino</t>
        </is>
      </c>
      <c r="C2578" s="127" t="n">
        <v>30</v>
      </c>
      <c r="D2578" s="125" t="n"/>
    </row>
    <row r="2579">
      <c r="A2579" s="126" t="n">
        <v>45858</v>
      </c>
      <c r="B2579" s="125" t="inlineStr">
        <is>
          <t>Homemade Lemonade</t>
        </is>
      </c>
      <c r="C2579" s="127" t="n">
        <v>46</v>
      </c>
      <c r="D2579" s="125" t="n"/>
    </row>
    <row r="2580">
      <c r="A2580" s="126" t="n">
        <v>45860</v>
      </c>
      <c r="B2580" s="125" t="inlineStr">
        <is>
          <t>Bruschetta</t>
        </is>
      </c>
      <c r="C2580" s="127" t="n">
        <v>12</v>
      </c>
      <c r="D2580" s="125" t="n"/>
    </row>
    <row r="2581">
      <c r="A2581" s="126" t="n">
        <v>45860</v>
      </c>
      <c r="B2581" s="125" t="inlineStr">
        <is>
          <t>Caesar Salad</t>
        </is>
      </c>
      <c r="C2581" s="127" t="n">
        <v>12</v>
      </c>
      <c r="D2581" s="125" t="n"/>
    </row>
    <row r="2582">
      <c r="A2582" s="126" t="n">
        <v>45860</v>
      </c>
      <c r="B2582" s="125" t="inlineStr">
        <is>
          <t>Tomato Soup</t>
        </is>
      </c>
      <c r="C2582" s="127" t="n">
        <v>4</v>
      </c>
      <c r="D2582" s="125" t="n"/>
    </row>
    <row r="2583">
      <c r="A2583" s="126" t="n">
        <v>45860</v>
      </c>
      <c r="B2583" s="125" t="inlineStr">
        <is>
          <t>Spaghetti Carbonara</t>
        </is>
      </c>
      <c r="C2583" s="127" t="n">
        <v>24</v>
      </c>
      <c r="D2583" s="125" t="n"/>
    </row>
    <row r="2584">
      <c r="A2584" s="126" t="n">
        <v>45860</v>
      </c>
      <c r="B2584" s="125" t="inlineStr">
        <is>
          <t>Pizza Margherita</t>
        </is>
      </c>
      <c r="C2584" s="127" t="n">
        <v>25</v>
      </c>
      <c r="D2584" s="125" t="n"/>
    </row>
    <row r="2585">
      <c r="A2585" s="126" t="n">
        <v>45860</v>
      </c>
      <c r="B2585" s="125" t="inlineStr">
        <is>
          <t>Wiener Schnitzel</t>
        </is>
      </c>
      <c r="C2585" s="127" t="n">
        <v>15</v>
      </c>
      <c r="D2585" s="125" t="n"/>
    </row>
    <row r="2586">
      <c r="A2586" s="126" t="n">
        <v>45860</v>
      </c>
      <c r="B2586" s="125" t="inlineStr">
        <is>
          <t>Salmon Fillet</t>
        </is>
      </c>
      <c r="C2586" s="127" t="n">
        <v>5</v>
      </c>
      <c r="D2586" s="125" t="n"/>
    </row>
    <row r="2587">
      <c r="A2587" s="126" t="n">
        <v>45860</v>
      </c>
      <c r="B2587" s="125" t="inlineStr">
        <is>
          <t>Mushroom Risotto</t>
        </is>
      </c>
      <c r="C2587" s="127" t="n">
        <v>5</v>
      </c>
      <c r="D2587" s="125" t="n"/>
    </row>
    <row r="2588">
      <c r="A2588" s="126" t="n">
        <v>45860</v>
      </c>
      <c r="B2588" s="125" t="inlineStr">
        <is>
          <t>Cheeseburger</t>
        </is>
      </c>
      <c r="C2588" s="127" t="n">
        <v>12</v>
      </c>
      <c r="D2588" s="125" t="n"/>
    </row>
    <row r="2589">
      <c r="A2589" s="126" t="n">
        <v>45860</v>
      </c>
      <c r="B2589" s="125" t="inlineStr">
        <is>
          <t>Tiramisu</t>
        </is>
      </c>
      <c r="C2589" s="127" t="n">
        <v>15</v>
      </c>
      <c r="D2589" s="125" t="n"/>
    </row>
    <row r="2590">
      <c r="A2590" s="126" t="n">
        <v>45860</v>
      </c>
      <c r="B2590" s="125" t="inlineStr">
        <is>
          <t>Chocolate Fondant</t>
        </is>
      </c>
      <c r="C2590" s="127" t="n">
        <v>4</v>
      </c>
      <c r="D2590" s="125" t="n"/>
    </row>
    <row r="2591">
      <c r="A2591" s="126" t="n">
        <v>45860</v>
      </c>
      <c r="B2591" s="125" t="inlineStr">
        <is>
          <t>Lemon Sorbet</t>
        </is>
      </c>
      <c r="C2591" s="127" t="n">
        <v>4</v>
      </c>
      <c r="D2591" s="125" t="n"/>
    </row>
    <row r="2592">
      <c r="A2592" s="126" t="n">
        <v>45860</v>
      </c>
      <c r="B2592" s="125" t="inlineStr">
        <is>
          <t>Espresso</t>
        </is>
      </c>
      <c r="C2592" s="127" t="n">
        <v>30</v>
      </c>
      <c r="D2592" s="125" t="n"/>
    </row>
    <row r="2593">
      <c r="A2593" s="126" t="n">
        <v>45860</v>
      </c>
      <c r="B2593" s="125" t="inlineStr">
        <is>
          <t>Cappuccino</t>
        </is>
      </c>
      <c r="C2593" s="127" t="n">
        <v>22</v>
      </c>
      <c r="D2593" s="125" t="n"/>
    </row>
    <row r="2594">
      <c r="A2594" s="126" t="n">
        <v>45860</v>
      </c>
      <c r="B2594" s="125" t="inlineStr">
        <is>
          <t>Homemade Lemonade</t>
        </is>
      </c>
      <c r="C2594" s="127" t="n">
        <v>37</v>
      </c>
      <c r="D2594" s="125" t="n"/>
    </row>
    <row r="2595">
      <c r="A2595" s="126" t="n">
        <v>45861</v>
      </c>
      <c r="B2595" s="125" t="inlineStr">
        <is>
          <t>Bruschetta</t>
        </is>
      </c>
      <c r="C2595" s="127" t="n">
        <v>13</v>
      </c>
      <c r="D2595" s="125" t="n"/>
    </row>
    <row r="2596">
      <c r="A2596" s="126" t="n">
        <v>45861</v>
      </c>
      <c r="B2596" s="125" t="inlineStr">
        <is>
          <t>Caesar Salad</t>
        </is>
      </c>
      <c r="C2596" s="127" t="n">
        <v>15</v>
      </c>
      <c r="D2596" s="125" t="n"/>
    </row>
    <row r="2597">
      <c r="A2597" s="126" t="n">
        <v>45861</v>
      </c>
      <c r="B2597" s="125" t="inlineStr">
        <is>
          <t>Tomato Soup</t>
        </is>
      </c>
      <c r="C2597" s="127" t="n">
        <v>4</v>
      </c>
      <c r="D2597" s="125" t="n"/>
    </row>
    <row r="2598">
      <c r="A2598" s="126" t="n">
        <v>45861</v>
      </c>
      <c r="B2598" s="125" t="inlineStr">
        <is>
          <t>Spaghetti Carbonara</t>
        </is>
      </c>
      <c r="C2598" s="127" t="n">
        <v>23</v>
      </c>
      <c r="D2598" s="125" t="n"/>
    </row>
    <row r="2599">
      <c r="A2599" s="126" t="n">
        <v>45861</v>
      </c>
      <c r="B2599" s="125" t="inlineStr">
        <is>
          <t>Pizza Margherita</t>
        </is>
      </c>
      <c r="C2599" s="127" t="n">
        <v>33</v>
      </c>
      <c r="D2599" s="125" t="n"/>
    </row>
    <row r="2600">
      <c r="A2600" s="126" t="n">
        <v>45861</v>
      </c>
      <c r="B2600" s="125" t="inlineStr">
        <is>
          <t>Wiener Schnitzel</t>
        </is>
      </c>
      <c r="C2600" s="127" t="n">
        <v>22</v>
      </c>
      <c r="D2600" s="125" t="n"/>
    </row>
    <row r="2601">
      <c r="A2601" s="126" t="n">
        <v>45861</v>
      </c>
      <c r="B2601" s="125" t="inlineStr">
        <is>
          <t>Salmon Fillet</t>
        </is>
      </c>
      <c r="C2601" s="127" t="n">
        <v>6</v>
      </c>
      <c r="D2601" s="125" t="n"/>
    </row>
    <row r="2602">
      <c r="A2602" s="126" t="n">
        <v>45861</v>
      </c>
      <c r="B2602" s="125" t="inlineStr">
        <is>
          <t>Mushroom Risotto</t>
        </is>
      </c>
      <c r="C2602" s="127" t="n">
        <v>5</v>
      </c>
      <c r="D2602" s="125" t="n"/>
    </row>
    <row r="2603">
      <c r="A2603" s="126" t="n">
        <v>45861</v>
      </c>
      <c r="B2603" s="125" t="inlineStr">
        <is>
          <t>Cheeseburger</t>
        </is>
      </c>
      <c r="C2603" s="127" t="n">
        <v>20</v>
      </c>
      <c r="D2603" s="125" t="n"/>
    </row>
    <row r="2604">
      <c r="A2604" s="126" t="n">
        <v>45861</v>
      </c>
      <c r="B2604" s="125" t="inlineStr">
        <is>
          <t>Tiramisu</t>
        </is>
      </c>
      <c r="C2604" s="127" t="n">
        <v>16</v>
      </c>
      <c r="D2604" s="125" t="n"/>
    </row>
    <row r="2605">
      <c r="A2605" s="126" t="n">
        <v>45861</v>
      </c>
      <c r="B2605" s="125" t="inlineStr">
        <is>
          <t>Chocolate Fondant</t>
        </is>
      </c>
      <c r="C2605" s="127" t="n">
        <v>6</v>
      </c>
      <c r="D2605" s="125" t="n"/>
    </row>
    <row r="2606">
      <c r="A2606" s="126" t="n">
        <v>45861</v>
      </c>
      <c r="B2606" s="125" t="inlineStr">
        <is>
          <t>Lemon Sorbet</t>
        </is>
      </c>
      <c r="C2606" s="127" t="n">
        <v>5</v>
      </c>
      <c r="D2606" s="125" t="n"/>
    </row>
    <row r="2607">
      <c r="A2607" s="126" t="n">
        <v>45861</v>
      </c>
      <c r="B2607" s="125" t="inlineStr">
        <is>
          <t>Espresso</t>
        </is>
      </c>
      <c r="C2607" s="127" t="n">
        <v>41</v>
      </c>
      <c r="D2607" s="125" t="n"/>
    </row>
    <row r="2608">
      <c r="A2608" s="126" t="n">
        <v>45861</v>
      </c>
      <c r="B2608" s="125" t="inlineStr">
        <is>
          <t>Cappuccino</t>
        </is>
      </c>
      <c r="C2608" s="127" t="n">
        <v>35</v>
      </c>
      <c r="D2608" s="125" t="n"/>
    </row>
    <row r="2609">
      <c r="A2609" s="126" t="n">
        <v>45861</v>
      </c>
      <c r="B2609" s="125" t="inlineStr">
        <is>
          <t>Homemade Lemonade</t>
        </is>
      </c>
      <c r="C2609" s="127" t="n">
        <v>34</v>
      </c>
      <c r="D2609" s="125" t="n"/>
    </row>
    <row r="2610">
      <c r="A2610" s="126" t="n">
        <v>45862</v>
      </c>
      <c r="B2610" s="125" t="inlineStr">
        <is>
          <t>Bruschetta</t>
        </is>
      </c>
      <c r="C2610" s="127" t="n">
        <v>16</v>
      </c>
      <c r="D2610" s="125" t="n"/>
    </row>
    <row r="2611">
      <c r="A2611" s="126" t="n">
        <v>45862</v>
      </c>
      <c r="B2611" s="125" t="inlineStr">
        <is>
          <t>Caesar Salad</t>
        </is>
      </c>
      <c r="C2611" s="127" t="n">
        <v>15</v>
      </c>
      <c r="D2611" s="125" t="n"/>
    </row>
    <row r="2612">
      <c r="A2612" s="126" t="n">
        <v>45862</v>
      </c>
      <c r="B2612" s="125" t="inlineStr">
        <is>
          <t>Tomato Soup</t>
        </is>
      </c>
      <c r="C2612" s="127" t="n">
        <v>3</v>
      </c>
      <c r="D2612" s="125" t="n"/>
    </row>
    <row r="2613">
      <c r="A2613" s="126" t="n">
        <v>45862</v>
      </c>
      <c r="B2613" s="125" t="inlineStr">
        <is>
          <t>Spaghetti Carbonara</t>
        </is>
      </c>
      <c r="C2613" s="127" t="n">
        <v>23</v>
      </c>
      <c r="D2613" s="125" t="n"/>
    </row>
    <row r="2614">
      <c r="A2614" s="126" t="n">
        <v>45862</v>
      </c>
      <c r="B2614" s="125" t="inlineStr">
        <is>
          <t>Pizza Margherita</t>
        </is>
      </c>
      <c r="C2614" s="127" t="n">
        <v>42</v>
      </c>
      <c r="D2614" s="125" t="n"/>
    </row>
    <row r="2615">
      <c r="A2615" s="126" t="n">
        <v>45862</v>
      </c>
      <c r="B2615" s="125" t="inlineStr">
        <is>
          <t>Wiener Schnitzel</t>
        </is>
      </c>
      <c r="C2615" s="127" t="n">
        <v>17</v>
      </c>
      <c r="D2615" s="125" t="n"/>
    </row>
    <row r="2616">
      <c r="A2616" s="126" t="n">
        <v>45862</v>
      </c>
      <c r="B2616" s="125" t="inlineStr">
        <is>
          <t>Salmon Fillet</t>
        </is>
      </c>
      <c r="C2616" s="127" t="n">
        <v>8</v>
      </c>
      <c r="D2616" s="125" t="n"/>
    </row>
    <row r="2617">
      <c r="A2617" s="126" t="n">
        <v>45862</v>
      </c>
      <c r="B2617" s="125" t="inlineStr">
        <is>
          <t>Mushroom Risotto</t>
        </is>
      </c>
      <c r="C2617" s="127" t="n">
        <v>5</v>
      </c>
      <c r="D2617" s="125" t="n"/>
    </row>
    <row r="2618">
      <c r="A2618" s="126" t="n">
        <v>45862</v>
      </c>
      <c r="B2618" s="125" t="inlineStr">
        <is>
          <t>Cheeseburger</t>
        </is>
      </c>
      <c r="C2618" s="127" t="n">
        <v>32</v>
      </c>
      <c r="D2618" s="125" t="n"/>
    </row>
    <row r="2619">
      <c r="A2619" s="126" t="n">
        <v>45862</v>
      </c>
      <c r="B2619" s="125" t="inlineStr">
        <is>
          <t>Tiramisu</t>
        </is>
      </c>
      <c r="C2619" s="127" t="n">
        <v>14</v>
      </c>
      <c r="D2619" s="125" t="n"/>
    </row>
    <row r="2620">
      <c r="A2620" s="126" t="n">
        <v>45862</v>
      </c>
      <c r="B2620" s="125" t="inlineStr">
        <is>
          <t>Chocolate Fondant</t>
        </is>
      </c>
      <c r="C2620" s="127" t="n">
        <v>8</v>
      </c>
      <c r="D2620" s="125" t="n"/>
    </row>
    <row r="2621">
      <c r="A2621" s="126" t="n">
        <v>45862</v>
      </c>
      <c r="B2621" s="125" t="inlineStr">
        <is>
          <t>Lemon Sorbet</t>
        </is>
      </c>
      <c r="C2621" s="127" t="n">
        <v>7</v>
      </c>
      <c r="D2621" s="125" t="n"/>
    </row>
    <row r="2622">
      <c r="A2622" s="126" t="n">
        <v>45862</v>
      </c>
      <c r="B2622" s="125" t="inlineStr">
        <is>
          <t>Espresso</t>
        </is>
      </c>
      <c r="C2622" s="127" t="n">
        <v>33</v>
      </c>
      <c r="D2622" s="125" t="n"/>
    </row>
    <row r="2623">
      <c r="A2623" s="126" t="n">
        <v>45862</v>
      </c>
      <c r="B2623" s="125" t="inlineStr">
        <is>
          <t>Cappuccino</t>
        </is>
      </c>
      <c r="C2623" s="127" t="n">
        <v>40</v>
      </c>
      <c r="D2623" s="125" t="n"/>
    </row>
    <row r="2624">
      <c r="A2624" s="126" t="n">
        <v>45862</v>
      </c>
      <c r="B2624" s="125" t="inlineStr">
        <is>
          <t>Homemade Lemonade</t>
        </is>
      </c>
      <c r="C2624" s="127" t="n">
        <v>32</v>
      </c>
      <c r="D2624" s="125" t="n"/>
    </row>
    <row r="2625">
      <c r="A2625" s="126" t="n">
        <v>45863</v>
      </c>
      <c r="B2625" s="125" t="inlineStr">
        <is>
          <t>Bruschetta</t>
        </is>
      </c>
      <c r="C2625" s="127" t="n">
        <v>14</v>
      </c>
      <c r="D2625" s="125" t="n"/>
    </row>
    <row r="2626">
      <c r="A2626" s="126" t="n">
        <v>45863</v>
      </c>
      <c r="B2626" s="125" t="inlineStr">
        <is>
          <t>Caesar Salad</t>
        </is>
      </c>
      <c r="C2626" s="127" t="n">
        <v>19</v>
      </c>
      <c r="D2626" s="125" t="n"/>
    </row>
    <row r="2627">
      <c r="A2627" s="126" t="n">
        <v>45863</v>
      </c>
      <c r="B2627" s="125" t="inlineStr">
        <is>
          <t>Tomato Soup</t>
        </is>
      </c>
      <c r="C2627" s="127" t="n">
        <v>5</v>
      </c>
      <c r="D2627" s="125" t="n"/>
    </row>
    <row r="2628">
      <c r="A2628" s="126" t="n">
        <v>45863</v>
      </c>
      <c r="B2628" s="125" t="inlineStr">
        <is>
          <t>Spaghetti Carbonara</t>
        </is>
      </c>
      <c r="C2628" s="127" t="n">
        <v>36</v>
      </c>
      <c r="D2628" s="125" t="n"/>
    </row>
    <row r="2629">
      <c r="A2629" s="126" t="n">
        <v>45863</v>
      </c>
      <c r="B2629" s="125" t="inlineStr">
        <is>
          <t>Pizza Margherita</t>
        </is>
      </c>
      <c r="C2629" s="127" t="n">
        <v>26</v>
      </c>
      <c r="D2629" s="125" t="n"/>
    </row>
    <row r="2630">
      <c r="A2630" s="126" t="n">
        <v>45863</v>
      </c>
      <c r="B2630" s="125" t="inlineStr">
        <is>
          <t>Wiener Schnitzel</t>
        </is>
      </c>
      <c r="C2630" s="127" t="n">
        <v>26</v>
      </c>
      <c r="D2630" s="125" t="n"/>
    </row>
    <row r="2631">
      <c r="A2631" s="126" t="n">
        <v>45863</v>
      </c>
      <c r="B2631" s="125" t="inlineStr">
        <is>
          <t>Salmon Fillet</t>
        </is>
      </c>
      <c r="C2631" s="127" t="n">
        <v>9</v>
      </c>
      <c r="D2631" s="125" t="n"/>
    </row>
    <row r="2632">
      <c r="A2632" s="126" t="n">
        <v>45863</v>
      </c>
      <c r="B2632" s="125" t="inlineStr">
        <is>
          <t>Mushroom Risotto</t>
        </is>
      </c>
      <c r="C2632" s="127" t="n">
        <v>7</v>
      </c>
      <c r="D2632" s="125" t="n"/>
    </row>
    <row r="2633">
      <c r="A2633" s="126" t="n">
        <v>45863</v>
      </c>
      <c r="B2633" s="125" t="inlineStr">
        <is>
          <t>Cheeseburger</t>
        </is>
      </c>
      <c r="C2633" s="127" t="n">
        <v>31</v>
      </c>
      <c r="D2633" s="125" t="n"/>
    </row>
    <row r="2634">
      <c r="A2634" s="126" t="n">
        <v>45863</v>
      </c>
      <c r="B2634" s="125" t="inlineStr">
        <is>
          <t>Tiramisu</t>
        </is>
      </c>
      <c r="C2634" s="127" t="n">
        <v>16</v>
      </c>
      <c r="D2634" s="125" t="n"/>
    </row>
    <row r="2635">
      <c r="A2635" s="126" t="n">
        <v>45863</v>
      </c>
      <c r="B2635" s="125" t="inlineStr">
        <is>
          <t>Chocolate Fondant</t>
        </is>
      </c>
      <c r="C2635" s="127" t="n">
        <v>8</v>
      </c>
      <c r="D2635" s="125" t="n"/>
    </row>
    <row r="2636">
      <c r="A2636" s="126" t="n">
        <v>45863</v>
      </c>
      <c r="B2636" s="125" t="inlineStr">
        <is>
          <t>Lemon Sorbet</t>
        </is>
      </c>
      <c r="C2636" s="127" t="n">
        <v>10</v>
      </c>
      <c r="D2636" s="125" t="n"/>
    </row>
    <row r="2637">
      <c r="A2637" s="126" t="n">
        <v>45863</v>
      </c>
      <c r="B2637" s="125" t="inlineStr">
        <is>
          <t>Espresso</t>
        </is>
      </c>
      <c r="C2637" s="127" t="n">
        <v>67</v>
      </c>
      <c r="D2637" s="125" t="n"/>
    </row>
    <row r="2638">
      <c r="A2638" s="126" t="n">
        <v>45863</v>
      </c>
      <c r="B2638" s="125" t="inlineStr">
        <is>
          <t>Cappuccino</t>
        </is>
      </c>
      <c r="C2638" s="127" t="n">
        <v>39</v>
      </c>
      <c r="D2638" s="125" t="n"/>
    </row>
    <row r="2639">
      <c r="A2639" s="126" t="n">
        <v>45863</v>
      </c>
      <c r="B2639" s="125" t="inlineStr">
        <is>
          <t>Homemade Lemonade</t>
        </is>
      </c>
      <c r="C2639" s="127" t="n">
        <v>43</v>
      </c>
      <c r="D2639" s="125" t="n"/>
    </row>
    <row r="2640">
      <c r="A2640" s="126" t="n">
        <v>45864</v>
      </c>
      <c r="B2640" s="125" t="inlineStr">
        <is>
          <t>Bruschetta</t>
        </is>
      </c>
      <c r="C2640" s="127" t="n">
        <v>24</v>
      </c>
      <c r="D2640" s="125" t="n"/>
    </row>
    <row r="2641">
      <c r="A2641" s="126" t="n">
        <v>45864</v>
      </c>
      <c r="B2641" s="125" t="inlineStr">
        <is>
          <t>Caesar Salad</t>
        </is>
      </c>
      <c r="C2641" s="127" t="n">
        <v>23</v>
      </c>
      <c r="D2641" s="125" t="n"/>
    </row>
    <row r="2642">
      <c r="A2642" s="126" t="n">
        <v>45864</v>
      </c>
      <c r="B2642" s="125" t="inlineStr">
        <is>
          <t>Tomato Soup</t>
        </is>
      </c>
      <c r="C2642" s="127" t="n">
        <v>6</v>
      </c>
      <c r="D2642" s="125" t="n"/>
    </row>
    <row r="2643">
      <c r="A2643" s="126" t="n">
        <v>45864</v>
      </c>
      <c r="B2643" s="125" t="inlineStr">
        <is>
          <t>Spaghetti Carbonara</t>
        </is>
      </c>
      <c r="C2643" s="127" t="n">
        <v>34</v>
      </c>
      <c r="D2643" s="125" t="n"/>
    </row>
    <row r="2644">
      <c r="A2644" s="126" t="n">
        <v>45864</v>
      </c>
      <c r="B2644" s="125" t="inlineStr">
        <is>
          <t>Pizza Margherita</t>
        </is>
      </c>
      <c r="C2644" s="127" t="n">
        <v>54</v>
      </c>
      <c r="D2644" s="125" t="n"/>
    </row>
    <row r="2645">
      <c r="A2645" s="126" t="n">
        <v>45864</v>
      </c>
      <c r="B2645" s="125" t="inlineStr">
        <is>
          <t>Wiener Schnitzel</t>
        </is>
      </c>
      <c r="C2645" s="127" t="n">
        <v>31</v>
      </c>
      <c r="D2645" s="125" t="n"/>
    </row>
    <row r="2646">
      <c r="A2646" s="126" t="n">
        <v>45864</v>
      </c>
      <c r="B2646" s="125" t="inlineStr">
        <is>
          <t>Salmon Fillet</t>
        </is>
      </c>
      <c r="C2646" s="127" t="n">
        <v>13</v>
      </c>
      <c r="D2646" s="125" t="n"/>
    </row>
    <row r="2647">
      <c r="A2647" s="126" t="n">
        <v>45864</v>
      </c>
      <c r="B2647" s="125" t="inlineStr">
        <is>
          <t>Mushroom Risotto</t>
        </is>
      </c>
      <c r="C2647" s="127" t="n">
        <v>11</v>
      </c>
      <c r="D2647" s="125" t="n"/>
    </row>
    <row r="2648">
      <c r="A2648" s="126" t="n">
        <v>45864</v>
      </c>
      <c r="B2648" s="125" t="inlineStr">
        <is>
          <t>Cheeseburger</t>
        </is>
      </c>
      <c r="C2648" s="127" t="n">
        <v>40</v>
      </c>
      <c r="D2648" s="125" t="n"/>
    </row>
    <row r="2649">
      <c r="A2649" s="126" t="n">
        <v>45864</v>
      </c>
      <c r="B2649" s="125" t="inlineStr">
        <is>
          <t>Tiramisu</t>
        </is>
      </c>
      <c r="C2649" s="127" t="n">
        <v>32</v>
      </c>
      <c r="D2649" s="125" t="n"/>
    </row>
    <row r="2650">
      <c r="A2650" s="126" t="n">
        <v>45864</v>
      </c>
      <c r="B2650" s="125" t="inlineStr">
        <is>
          <t>Chocolate Fondant</t>
        </is>
      </c>
      <c r="C2650" s="127" t="n">
        <v>10</v>
      </c>
      <c r="D2650" s="125" t="n"/>
    </row>
    <row r="2651">
      <c r="A2651" s="126" t="n">
        <v>45864</v>
      </c>
      <c r="B2651" s="125" t="inlineStr">
        <is>
          <t>Lemon Sorbet</t>
        </is>
      </c>
      <c r="C2651" s="127" t="n">
        <v>11</v>
      </c>
      <c r="D2651" s="125" t="n"/>
    </row>
    <row r="2652">
      <c r="A2652" s="126" t="n">
        <v>45864</v>
      </c>
      <c r="B2652" s="125" t="inlineStr">
        <is>
          <t>Espresso</t>
        </is>
      </c>
      <c r="C2652" s="127" t="n">
        <v>55</v>
      </c>
      <c r="D2652" s="125" t="n"/>
    </row>
    <row r="2653">
      <c r="A2653" s="126" t="n">
        <v>45864</v>
      </c>
      <c r="B2653" s="125" t="inlineStr">
        <is>
          <t>Cappuccino</t>
        </is>
      </c>
      <c r="C2653" s="127" t="n">
        <v>51</v>
      </c>
      <c r="D2653" s="125" t="n"/>
    </row>
    <row r="2654">
      <c r="A2654" s="126" t="n">
        <v>45864</v>
      </c>
      <c r="B2654" s="125" t="inlineStr">
        <is>
          <t>Homemade Lemonade</t>
        </is>
      </c>
      <c r="C2654" s="127" t="n">
        <v>65</v>
      </c>
      <c r="D2654" s="125" t="n"/>
    </row>
    <row r="2655">
      <c r="A2655" s="126" t="n">
        <v>45865</v>
      </c>
      <c r="B2655" s="125" t="inlineStr">
        <is>
          <t>Bruschetta</t>
        </is>
      </c>
      <c r="C2655" s="127" t="n">
        <v>16</v>
      </c>
      <c r="D2655" s="125" t="n"/>
    </row>
    <row r="2656">
      <c r="A2656" s="126" t="n">
        <v>45865</v>
      </c>
      <c r="B2656" s="125" t="inlineStr">
        <is>
          <t>Caesar Salad</t>
        </is>
      </c>
      <c r="C2656" s="127" t="n">
        <v>14</v>
      </c>
      <c r="D2656" s="125" t="n"/>
    </row>
    <row r="2657">
      <c r="A2657" s="126" t="n">
        <v>45865</v>
      </c>
      <c r="B2657" s="125" t="inlineStr">
        <is>
          <t>Tomato Soup</t>
        </is>
      </c>
      <c r="C2657" s="127" t="n">
        <v>3</v>
      </c>
      <c r="D2657" s="125" t="n"/>
    </row>
    <row r="2658">
      <c r="A2658" s="126" t="n">
        <v>45865</v>
      </c>
      <c r="B2658" s="125" t="inlineStr">
        <is>
          <t>Spaghetti Carbonara</t>
        </is>
      </c>
      <c r="C2658" s="127" t="n">
        <v>35</v>
      </c>
      <c r="D2658" s="125" t="n"/>
    </row>
    <row r="2659">
      <c r="A2659" s="126" t="n">
        <v>45865</v>
      </c>
      <c r="B2659" s="125" t="inlineStr">
        <is>
          <t>Pizza Margherita</t>
        </is>
      </c>
      <c r="C2659" s="127" t="n">
        <v>42</v>
      </c>
      <c r="D2659" s="125" t="n"/>
    </row>
    <row r="2660">
      <c r="A2660" s="126" t="n">
        <v>45865</v>
      </c>
      <c r="B2660" s="125" t="inlineStr">
        <is>
          <t>Wiener Schnitzel</t>
        </is>
      </c>
      <c r="C2660" s="127" t="n">
        <v>23</v>
      </c>
      <c r="D2660" s="125" t="n"/>
    </row>
    <row r="2661">
      <c r="A2661" s="126" t="n">
        <v>45865</v>
      </c>
      <c r="B2661" s="125" t="inlineStr">
        <is>
          <t>Salmon Fillet</t>
        </is>
      </c>
      <c r="C2661" s="127" t="n">
        <v>9</v>
      </c>
      <c r="D2661" s="125" t="n"/>
    </row>
    <row r="2662">
      <c r="A2662" s="126" t="n">
        <v>45865</v>
      </c>
      <c r="B2662" s="125" t="inlineStr">
        <is>
          <t>Mushroom Risotto</t>
        </is>
      </c>
      <c r="C2662" s="127" t="n">
        <v>5</v>
      </c>
      <c r="D2662" s="125" t="n"/>
    </row>
    <row r="2663">
      <c r="A2663" s="126" t="n">
        <v>45865</v>
      </c>
      <c r="B2663" s="125" t="inlineStr">
        <is>
          <t>Cheeseburger</t>
        </is>
      </c>
      <c r="C2663" s="127" t="n">
        <v>30</v>
      </c>
      <c r="D2663" s="125" t="n"/>
    </row>
    <row r="2664">
      <c r="A2664" s="126" t="n">
        <v>45865</v>
      </c>
      <c r="B2664" s="125" t="inlineStr">
        <is>
          <t>Tiramisu</t>
        </is>
      </c>
      <c r="C2664" s="127" t="n">
        <v>22</v>
      </c>
      <c r="D2664" s="125" t="n"/>
    </row>
    <row r="2665">
      <c r="A2665" s="126" t="n">
        <v>45865</v>
      </c>
      <c r="B2665" s="125" t="inlineStr">
        <is>
          <t>Chocolate Fondant</t>
        </is>
      </c>
      <c r="C2665" s="127" t="n">
        <v>8</v>
      </c>
      <c r="D2665" s="125" t="n"/>
    </row>
    <row r="2666">
      <c r="A2666" s="126" t="n">
        <v>45865</v>
      </c>
      <c r="B2666" s="125" t="inlineStr">
        <is>
          <t>Lemon Sorbet</t>
        </is>
      </c>
      <c r="C2666" s="127" t="n">
        <v>8</v>
      </c>
      <c r="D2666" s="125" t="n"/>
    </row>
    <row r="2667">
      <c r="A2667" s="126" t="n">
        <v>45865</v>
      </c>
      <c r="B2667" s="125" t="inlineStr">
        <is>
          <t>Espresso</t>
        </is>
      </c>
      <c r="C2667" s="127" t="n">
        <v>63</v>
      </c>
      <c r="D2667" s="125" t="n"/>
    </row>
    <row r="2668">
      <c r="A2668" s="126" t="n">
        <v>45865</v>
      </c>
      <c r="B2668" s="125" t="inlineStr">
        <is>
          <t>Cappuccino</t>
        </is>
      </c>
      <c r="C2668" s="127" t="n">
        <v>35</v>
      </c>
      <c r="D2668" s="125" t="n"/>
    </row>
    <row r="2669">
      <c r="A2669" s="126" t="n">
        <v>45865</v>
      </c>
      <c r="B2669" s="125" t="inlineStr">
        <is>
          <t>Homemade Lemonade</t>
        </is>
      </c>
      <c r="C2669" s="127" t="n">
        <v>38</v>
      </c>
      <c r="D2669" s="125" t="n"/>
    </row>
    <row r="2670">
      <c r="A2670" s="126" t="n">
        <v>45867</v>
      </c>
      <c r="B2670" s="125" t="inlineStr">
        <is>
          <t>Bruschetta</t>
        </is>
      </c>
      <c r="C2670" s="127" t="n">
        <v>10</v>
      </c>
      <c r="D2670" s="125" t="n"/>
    </row>
    <row r="2671">
      <c r="A2671" s="126" t="n">
        <v>45867</v>
      </c>
      <c r="B2671" s="125" t="inlineStr">
        <is>
          <t>Caesar Salad</t>
        </is>
      </c>
      <c r="C2671" s="127" t="n">
        <v>10</v>
      </c>
      <c r="D2671" s="125" t="n"/>
    </row>
    <row r="2672">
      <c r="A2672" s="126" t="n">
        <v>45867</v>
      </c>
      <c r="B2672" s="125" t="inlineStr">
        <is>
          <t>Tomato Soup</t>
        </is>
      </c>
      <c r="C2672" s="127" t="n">
        <v>3</v>
      </c>
      <c r="D2672" s="125" t="n"/>
    </row>
    <row r="2673">
      <c r="A2673" s="126" t="n">
        <v>45867</v>
      </c>
      <c r="B2673" s="125" t="inlineStr">
        <is>
          <t>Spaghetti Carbonara</t>
        </is>
      </c>
      <c r="C2673" s="127" t="n">
        <v>18</v>
      </c>
      <c r="D2673" s="125" t="n"/>
    </row>
    <row r="2674">
      <c r="A2674" s="126" t="n">
        <v>45867</v>
      </c>
      <c r="B2674" s="125" t="inlineStr">
        <is>
          <t>Pizza Margherita</t>
        </is>
      </c>
      <c r="C2674" s="127" t="n">
        <v>31</v>
      </c>
      <c r="D2674" s="125" t="n"/>
    </row>
    <row r="2675">
      <c r="A2675" s="126" t="n">
        <v>45867</v>
      </c>
      <c r="B2675" s="125" t="inlineStr">
        <is>
          <t>Wiener Schnitzel</t>
        </is>
      </c>
      <c r="C2675" s="127" t="n">
        <v>12</v>
      </c>
      <c r="D2675" s="125" t="n"/>
    </row>
    <row r="2676">
      <c r="A2676" s="126" t="n">
        <v>45867</v>
      </c>
      <c r="B2676" s="125" t="inlineStr">
        <is>
          <t>Salmon Fillet</t>
        </is>
      </c>
      <c r="C2676" s="127" t="n">
        <v>6</v>
      </c>
      <c r="D2676" s="125" t="n"/>
    </row>
    <row r="2677">
      <c r="A2677" s="126" t="n">
        <v>45867</v>
      </c>
      <c r="B2677" s="125" t="inlineStr">
        <is>
          <t>Mushroom Risotto</t>
        </is>
      </c>
      <c r="C2677" s="127" t="n">
        <v>5</v>
      </c>
      <c r="D2677" s="125" t="n"/>
    </row>
    <row r="2678">
      <c r="A2678" s="126" t="n">
        <v>45867</v>
      </c>
      <c r="B2678" s="125" t="inlineStr">
        <is>
          <t>Cheeseburger</t>
        </is>
      </c>
      <c r="C2678" s="127" t="n">
        <v>20</v>
      </c>
      <c r="D2678" s="125" t="n"/>
    </row>
    <row r="2679">
      <c r="A2679" s="126" t="n">
        <v>45867</v>
      </c>
      <c r="B2679" s="125" t="inlineStr">
        <is>
          <t>Tiramisu</t>
        </is>
      </c>
      <c r="C2679" s="127" t="n">
        <v>18</v>
      </c>
      <c r="D2679" s="125" t="n"/>
    </row>
    <row r="2680">
      <c r="A2680" s="126" t="n">
        <v>45867</v>
      </c>
      <c r="B2680" s="125" t="inlineStr">
        <is>
          <t>Chocolate Fondant</t>
        </is>
      </c>
      <c r="C2680" s="127" t="n">
        <v>5</v>
      </c>
      <c r="D2680" s="125" t="n"/>
    </row>
    <row r="2681">
      <c r="A2681" s="126" t="n">
        <v>45867</v>
      </c>
      <c r="B2681" s="125" t="inlineStr">
        <is>
          <t>Lemon Sorbet</t>
        </is>
      </c>
      <c r="C2681" s="127" t="n">
        <v>4</v>
      </c>
      <c r="D2681" s="125" t="n"/>
    </row>
    <row r="2682">
      <c r="A2682" s="126" t="n">
        <v>45867</v>
      </c>
      <c r="B2682" s="125" t="inlineStr">
        <is>
          <t>Espresso</t>
        </is>
      </c>
      <c r="C2682" s="127" t="n">
        <v>33</v>
      </c>
      <c r="D2682" s="125" t="n"/>
    </row>
    <row r="2683">
      <c r="A2683" s="126" t="n">
        <v>45867</v>
      </c>
      <c r="B2683" s="125" t="inlineStr">
        <is>
          <t>Cappuccino</t>
        </is>
      </c>
      <c r="C2683" s="127" t="n">
        <v>28</v>
      </c>
      <c r="D2683" s="125" t="n"/>
    </row>
    <row r="2684">
      <c r="A2684" s="126" t="n">
        <v>45867</v>
      </c>
      <c r="B2684" s="125" t="inlineStr">
        <is>
          <t>Homemade Lemonade</t>
        </is>
      </c>
      <c r="C2684" s="127" t="n">
        <v>22</v>
      </c>
      <c r="D2684" s="125" t="n"/>
    </row>
    <row r="2685">
      <c r="A2685" s="126" t="n">
        <v>45868</v>
      </c>
      <c r="B2685" s="125" t="inlineStr">
        <is>
          <t>Bruschetta</t>
        </is>
      </c>
      <c r="C2685" s="127" t="n">
        <v>14</v>
      </c>
      <c r="D2685" s="125" t="n"/>
    </row>
    <row r="2686">
      <c r="A2686" s="126" t="n">
        <v>45868</v>
      </c>
      <c r="B2686" s="125" t="inlineStr">
        <is>
          <t>Caesar Salad</t>
        </is>
      </c>
      <c r="C2686" s="127" t="n">
        <v>10</v>
      </c>
      <c r="D2686" s="125" t="n"/>
    </row>
    <row r="2687">
      <c r="A2687" s="126" t="n">
        <v>45868</v>
      </c>
      <c r="B2687" s="125" t="inlineStr">
        <is>
          <t>Tomato Soup</t>
        </is>
      </c>
      <c r="C2687" s="127" t="n">
        <v>4</v>
      </c>
      <c r="D2687" s="125" t="n"/>
    </row>
    <row r="2688">
      <c r="A2688" s="126" t="n">
        <v>45868</v>
      </c>
      <c r="B2688" s="125" t="inlineStr">
        <is>
          <t>Spaghetti Carbonara</t>
        </is>
      </c>
      <c r="C2688" s="127" t="n">
        <v>31</v>
      </c>
      <c r="D2688" s="125" t="n"/>
    </row>
    <row r="2689">
      <c r="A2689" s="126" t="n">
        <v>45868</v>
      </c>
      <c r="B2689" s="125" t="inlineStr">
        <is>
          <t>Pizza Margherita</t>
        </is>
      </c>
      <c r="C2689" s="127" t="n">
        <v>31</v>
      </c>
      <c r="D2689" s="125" t="n"/>
    </row>
    <row r="2690">
      <c r="A2690" s="126" t="n">
        <v>45868</v>
      </c>
      <c r="B2690" s="125" t="inlineStr">
        <is>
          <t>Wiener Schnitzel</t>
        </is>
      </c>
      <c r="C2690" s="127" t="n">
        <v>17</v>
      </c>
      <c r="D2690" s="125" t="n"/>
    </row>
    <row r="2691">
      <c r="A2691" s="126" t="n">
        <v>45868</v>
      </c>
      <c r="B2691" s="125" t="inlineStr">
        <is>
          <t>Salmon Fillet</t>
        </is>
      </c>
      <c r="C2691" s="127" t="n">
        <v>6</v>
      </c>
      <c r="D2691" s="125" t="n"/>
    </row>
    <row r="2692">
      <c r="A2692" s="126" t="n">
        <v>45868</v>
      </c>
      <c r="B2692" s="125" t="inlineStr">
        <is>
          <t>Mushroom Risotto</t>
        </is>
      </c>
      <c r="C2692" s="127" t="n">
        <v>2</v>
      </c>
      <c r="D2692" s="125" t="n"/>
    </row>
    <row r="2693">
      <c r="A2693" s="126" t="n">
        <v>45868</v>
      </c>
      <c r="B2693" s="125" t="inlineStr">
        <is>
          <t>Cheeseburger</t>
        </is>
      </c>
      <c r="C2693" s="127" t="n">
        <v>25</v>
      </c>
      <c r="D2693" s="125" t="n"/>
    </row>
    <row r="2694">
      <c r="A2694" s="126" t="n">
        <v>45868</v>
      </c>
      <c r="B2694" s="125" t="inlineStr">
        <is>
          <t>Tiramisu</t>
        </is>
      </c>
      <c r="C2694" s="127" t="n">
        <v>17</v>
      </c>
      <c r="D2694" s="125" t="n"/>
    </row>
    <row r="2695">
      <c r="A2695" s="126" t="n">
        <v>45868</v>
      </c>
      <c r="B2695" s="125" t="inlineStr">
        <is>
          <t>Chocolate Fondant</t>
        </is>
      </c>
      <c r="C2695" s="127" t="n">
        <v>6</v>
      </c>
      <c r="D2695" s="125" t="n"/>
    </row>
    <row r="2696">
      <c r="A2696" s="126" t="n">
        <v>45868</v>
      </c>
      <c r="B2696" s="125" t="inlineStr">
        <is>
          <t>Lemon Sorbet</t>
        </is>
      </c>
      <c r="C2696" s="127" t="n">
        <v>5</v>
      </c>
      <c r="D2696" s="125" t="n"/>
    </row>
    <row r="2697">
      <c r="A2697" s="126" t="n">
        <v>45868</v>
      </c>
      <c r="B2697" s="125" t="inlineStr">
        <is>
          <t>Espresso</t>
        </is>
      </c>
      <c r="C2697" s="127" t="n">
        <v>31</v>
      </c>
      <c r="D2697" s="125" t="n"/>
    </row>
    <row r="2698">
      <c r="A2698" s="126" t="n">
        <v>45868</v>
      </c>
      <c r="B2698" s="125" t="inlineStr">
        <is>
          <t>Cappuccino</t>
        </is>
      </c>
      <c r="C2698" s="127" t="n">
        <v>27</v>
      </c>
      <c r="D2698" s="125" t="n"/>
    </row>
    <row r="2699">
      <c r="A2699" s="126" t="n">
        <v>45868</v>
      </c>
      <c r="B2699" s="125" t="inlineStr">
        <is>
          <t>Homemade Lemonade</t>
        </is>
      </c>
      <c r="C2699" s="127" t="n">
        <v>40</v>
      </c>
      <c r="D2699" s="125" t="n"/>
    </row>
    <row r="2700">
      <c r="A2700" s="126" t="n">
        <v>45869</v>
      </c>
      <c r="B2700" s="125" t="inlineStr">
        <is>
          <t>Bruschetta</t>
        </is>
      </c>
      <c r="C2700" s="127" t="n">
        <v>15</v>
      </c>
      <c r="D2700" s="125" t="n"/>
    </row>
    <row r="2701">
      <c r="A2701" s="126" t="n">
        <v>45869</v>
      </c>
      <c r="B2701" s="125" t="inlineStr">
        <is>
          <t>Caesar Salad</t>
        </is>
      </c>
      <c r="C2701" s="127" t="n">
        <v>16</v>
      </c>
      <c r="D2701" s="125" t="n"/>
    </row>
    <row r="2702">
      <c r="A2702" s="126" t="n">
        <v>45869</v>
      </c>
      <c r="B2702" s="125" t="inlineStr">
        <is>
          <t>Tomato Soup</t>
        </is>
      </c>
      <c r="C2702" s="127" t="n">
        <v>1</v>
      </c>
      <c r="D2702" s="125" t="n"/>
    </row>
    <row r="2703">
      <c r="A2703" s="126" t="n">
        <v>45869</v>
      </c>
      <c r="B2703" s="125" t="inlineStr">
        <is>
          <t>Spaghetti Carbonara</t>
        </is>
      </c>
      <c r="C2703" s="127" t="n">
        <v>26</v>
      </c>
      <c r="D2703" s="125" t="n"/>
    </row>
    <row r="2704">
      <c r="A2704" s="126" t="n">
        <v>45869</v>
      </c>
      <c r="B2704" s="125" t="inlineStr">
        <is>
          <t>Pizza Margherita</t>
        </is>
      </c>
      <c r="C2704" s="127" t="n">
        <v>37</v>
      </c>
      <c r="D2704" s="125" t="n"/>
    </row>
    <row r="2705">
      <c r="A2705" s="126" t="n">
        <v>45869</v>
      </c>
      <c r="B2705" s="125" t="inlineStr">
        <is>
          <t>Wiener Schnitzel</t>
        </is>
      </c>
      <c r="C2705" s="127" t="n">
        <v>20</v>
      </c>
      <c r="D2705" s="125" t="n"/>
    </row>
    <row r="2706">
      <c r="A2706" s="126" t="n">
        <v>45869</v>
      </c>
      <c r="B2706" s="125" t="inlineStr">
        <is>
          <t>Salmon Fillet</t>
        </is>
      </c>
      <c r="C2706" s="127" t="n">
        <v>5</v>
      </c>
      <c r="D2706" s="125" t="n"/>
    </row>
    <row r="2707">
      <c r="A2707" s="126" t="n">
        <v>45869</v>
      </c>
      <c r="B2707" s="125" t="inlineStr">
        <is>
          <t>Mushroom Risotto</t>
        </is>
      </c>
      <c r="C2707" s="127" t="n">
        <v>5</v>
      </c>
      <c r="D2707" s="125" t="n"/>
    </row>
    <row r="2708">
      <c r="A2708" s="126" t="n">
        <v>45869</v>
      </c>
      <c r="B2708" s="125" t="inlineStr">
        <is>
          <t>Cheeseburger</t>
        </is>
      </c>
      <c r="C2708" s="127" t="n">
        <v>30</v>
      </c>
      <c r="D2708" s="125" t="n"/>
    </row>
    <row r="2709">
      <c r="A2709" s="126" t="n">
        <v>45869</v>
      </c>
      <c r="B2709" s="125" t="inlineStr">
        <is>
          <t>Tiramisu</t>
        </is>
      </c>
      <c r="C2709" s="127" t="n">
        <v>14</v>
      </c>
      <c r="D2709" s="125" t="n"/>
    </row>
    <row r="2710">
      <c r="A2710" s="126" t="n">
        <v>45869</v>
      </c>
      <c r="B2710" s="125" t="inlineStr">
        <is>
          <t>Chocolate Fondant</t>
        </is>
      </c>
      <c r="C2710" s="127" t="n">
        <v>6</v>
      </c>
      <c r="D2710" s="125" t="n"/>
    </row>
    <row r="2711">
      <c r="A2711" s="126" t="n">
        <v>45869</v>
      </c>
      <c r="B2711" s="125" t="inlineStr">
        <is>
          <t>Lemon Sorbet</t>
        </is>
      </c>
      <c r="C2711" s="127" t="n">
        <v>5</v>
      </c>
      <c r="D2711" s="125" t="n"/>
    </row>
    <row r="2712">
      <c r="A2712" s="126" t="n">
        <v>45869</v>
      </c>
      <c r="B2712" s="125" t="inlineStr">
        <is>
          <t>Espresso</t>
        </is>
      </c>
      <c r="C2712" s="127" t="n">
        <v>36</v>
      </c>
      <c r="D2712" s="125" t="n"/>
    </row>
    <row r="2713">
      <c r="A2713" s="126" t="n">
        <v>45869</v>
      </c>
      <c r="B2713" s="125" t="inlineStr">
        <is>
          <t>Cappuccino</t>
        </is>
      </c>
      <c r="C2713" s="127" t="n">
        <v>35</v>
      </c>
      <c r="D2713" s="125" t="n"/>
    </row>
    <row r="2714">
      <c r="A2714" s="126" t="n">
        <v>45869</v>
      </c>
      <c r="B2714" s="125" t="inlineStr">
        <is>
          <t>Homemade Lemonade</t>
        </is>
      </c>
      <c r="C2714" s="127" t="n">
        <v>42</v>
      </c>
      <c r="D2714" s="125" t="n"/>
    </row>
    <row r="2715">
      <c r="A2715" s="126" t="n">
        <v>45870</v>
      </c>
      <c r="B2715" s="125" t="inlineStr">
        <is>
          <t>Bruschetta</t>
        </is>
      </c>
      <c r="C2715" s="127" t="n">
        <v>13</v>
      </c>
      <c r="D2715" s="125" t="n"/>
    </row>
    <row r="2716">
      <c r="A2716" s="126" t="n">
        <v>45870</v>
      </c>
      <c r="B2716" s="125" t="inlineStr">
        <is>
          <t>Caesar Salad</t>
        </is>
      </c>
      <c r="C2716" s="127" t="n">
        <v>21</v>
      </c>
      <c r="D2716" s="125" t="n"/>
    </row>
    <row r="2717">
      <c r="A2717" s="126" t="n">
        <v>45870</v>
      </c>
      <c r="B2717" s="125" t="inlineStr">
        <is>
          <t>Tomato Soup</t>
        </is>
      </c>
      <c r="C2717" s="127" t="n">
        <v>4</v>
      </c>
      <c r="D2717" s="125" t="n"/>
    </row>
    <row r="2718">
      <c r="A2718" s="126" t="n">
        <v>45870</v>
      </c>
      <c r="B2718" s="125" t="inlineStr">
        <is>
          <t>Spaghetti Carbonara</t>
        </is>
      </c>
      <c r="C2718" s="127" t="n">
        <v>33</v>
      </c>
      <c r="D2718" s="125" t="n"/>
    </row>
    <row r="2719">
      <c r="A2719" s="126" t="n">
        <v>45870</v>
      </c>
      <c r="B2719" s="125" t="inlineStr">
        <is>
          <t>Pizza Margherita</t>
        </is>
      </c>
      <c r="C2719" s="127" t="n">
        <v>59</v>
      </c>
      <c r="D2719" s="125" t="n"/>
    </row>
    <row r="2720">
      <c r="A2720" s="126" t="n">
        <v>45870</v>
      </c>
      <c r="B2720" s="125" t="inlineStr">
        <is>
          <t>Wiener Schnitzel</t>
        </is>
      </c>
      <c r="C2720" s="127" t="n">
        <v>26</v>
      </c>
      <c r="D2720" s="125" t="n"/>
    </row>
    <row r="2721">
      <c r="A2721" s="126" t="n">
        <v>45870</v>
      </c>
      <c r="B2721" s="125" t="inlineStr">
        <is>
          <t>Salmon Fillet</t>
        </is>
      </c>
      <c r="C2721" s="127" t="n">
        <v>7</v>
      </c>
      <c r="D2721" s="125" t="n"/>
    </row>
    <row r="2722">
      <c r="A2722" s="126" t="n">
        <v>45870</v>
      </c>
      <c r="B2722" s="125" t="inlineStr">
        <is>
          <t>Mushroom Risotto</t>
        </is>
      </c>
      <c r="C2722" s="127" t="n">
        <v>7</v>
      </c>
      <c r="D2722" s="125" t="n"/>
    </row>
    <row r="2723">
      <c r="A2723" s="126" t="n">
        <v>45870</v>
      </c>
      <c r="B2723" s="125" t="inlineStr">
        <is>
          <t>Cheeseburger</t>
        </is>
      </c>
      <c r="C2723" s="127" t="n">
        <v>28</v>
      </c>
      <c r="D2723" s="125" t="n"/>
    </row>
    <row r="2724">
      <c r="A2724" s="126" t="n">
        <v>45870</v>
      </c>
      <c r="B2724" s="125" t="inlineStr">
        <is>
          <t>Tiramisu</t>
        </is>
      </c>
      <c r="C2724" s="127" t="n">
        <v>19</v>
      </c>
      <c r="D2724" s="125" t="n"/>
    </row>
    <row r="2725">
      <c r="A2725" s="126" t="n">
        <v>45870</v>
      </c>
      <c r="B2725" s="125" t="inlineStr">
        <is>
          <t>Chocolate Fondant</t>
        </is>
      </c>
      <c r="C2725" s="127" t="n">
        <v>9</v>
      </c>
      <c r="D2725" s="125" t="n"/>
    </row>
    <row r="2726">
      <c r="A2726" s="126" t="n">
        <v>45870</v>
      </c>
      <c r="B2726" s="125" t="inlineStr">
        <is>
          <t>Lemon Sorbet</t>
        </is>
      </c>
      <c r="C2726" s="127" t="n">
        <v>8</v>
      </c>
      <c r="D2726" s="125" t="n"/>
    </row>
    <row r="2727">
      <c r="A2727" s="126" t="n">
        <v>45870</v>
      </c>
      <c r="B2727" s="125" t="inlineStr">
        <is>
          <t>Espresso</t>
        </is>
      </c>
      <c r="C2727" s="127" t="n">
        <v>55</v>
      </c>
      <c r="D2727" s="125" t="n"/>
    </row>
    <row r="2728">
      <c r="A2728" s="126" t="n">
        <v>45870</v>
      </c>
      <c r="B2728" s="125" t="inlineStr">
        <is>
          <t>Cappuccino</t>
        </is>
      </c>
      <c r="C2728" s="127" t="n">
        <v>31</v>
      </c>
      <c r="D2728" s="125" t="n"/>
    </row>
    <row r="2729">
      <c r="A2729" s="126" t="n">
        <v>45870</v>
      </c>
      <c r="B2729" s="125" t="inlineStr">
        <is>
          <t>Homemade Lemonade</t>
        </is>
      </c>
      <c r="C2729" s="127" t="n">
        <v>72</v>
      </c>
      <c r="D2729" s="125" t="n"/>
    </row>
    <row r="2730">
      <c r="A2730" s="126" t="n">
        <v>45871</v>
      </c>
      <c r="B2730" s="125" t="inlineStr">
        <is>
          <t>Bruschetta</t>
        </is>
      </c>
      <c r="C2730" s="127" t="n">
        <v>19</v>
      </c>
      <c r="D2730" s="125" t="n"/>
    </row>
    <row r="2731">
      <c r="A2731" s="126" t="n">
        <v>45871</v>
      </c>
      <c r="B2731" s="125" t="inlineStr">
        <is>
          <t>Caesar Salad</t>
        </is>
      </c>
      <c r="C2731" s="127" t="n">
        <v>19</v>
      </c>
      <c r="D2731" s="125" t="n"/>
    </row>
    <row r="2732">
      <c r="A2732" s="126" t="n">
        <v>45871</v>
      </c>
      <c r="B2732" s="125" t="inlineStr">
        <is>
          <t>Tomato Soup</t>
        </is>
      </c>
      <c r="C2732" s="127" t="n">
        <v>5</v>
      </c>
      <c r="D2732" s="125" t="n"/>
    </row>
    <row r="2733">
      <c r="A2733" s="126" t="n">
        <v>45871</v>
      </c>
      <c r="B2733" s="125" t="inlineStr">
        <is>
          <t>Spaghetti Carbonara</t>
        </is>
      </c>
      <c r="C2733" s="127" t="n">
        <v>47</v>
      </c>
      <c r="D2733" s="125" t="n"/>
    </row>
    <row r="2734">
      <c r="A2734" s="126" t="n">
        <v>45871</v>
      </c>
      <c r="B2734" s="125" t="inlineStr">
        <is>
          <t>Pizza Margherita</t>
        </is>
      </c>
      <c r="C2734" s="127" t="n">
        <v>49</v>
      </c>
      <c r="D2734" s="125" t="n"/>
    </row>
    <row r="2735">
      <c r="A2735" s="126" t="n">
        <v>45871</v>
      </c>
      <c r="B2735" s="125" t="inlineStr">
        <is>
          <t>Wiener Schnitzel</t>
        </is>
      </c>
      <c r="C2735" s="127" t="n">
        <v>32</v>
      </c>
      <c r="D2735" s="125" t="n"/>
    </row>
    <row r="2736">
      <c r="A2736" s="126" t="n">
        <v>45871</v>
      </c>
      <c r="B2736" s="125" t="inlineStr">
        <is>
          <t>Salmon Fillet</t>
        </is>
      </c>
      <c r="C2736" s="127" t="n">
        <v>14</v>
      </c>
      <c r="D2736" s="125" t="n"/>
    </row>
    <row r="2737">
      <c r="A2737" s="126" t="n">
        <v>45871</v>
      </c>
      <c r="B2737" s="125" t="inlineStr">
        <is>
          <t>Mushroom Risotto</t>
        </is>
      </c>
      <c r="C2737" s="127" t="n">
        <v>9</v>
      </c>
      <c r="D2737" s="125" t="n"/>
    </row>
    <row r="2738">
      <c r="A2738" s="126" t="n">
        <v>45871</v>
      </c>
      <c r="B2738" s="125" t="inlineStr">
        <is>
          <t>Cheeseburger</t>
        </is>
      </c>
      <c r="C2738" s="127" t="n">
        <v>30</v>
      </c>
      <c r="D2738" s="125" t="n"/>
    </row>
    <row r="2739">
      <c r="A2739" s="126" t="n">
        <v>45871</v>
      </c>
      <c r="B2739" s="125" t="inlineStr">
        <is>
          <t>Tiramisu</t>
        </is>
      </c>
      <c r="C2739" s="127" t="n">
        <v>27</v>
      </c>
      <c r="D2739" s="125" t="n"/>
    </row>
    <row r="2740">
      <c r="A2740" s="126" t="n">
        <v>45871</v>
      </c>
      <c r="B2740" s="125" t="inlineStr">
        <is>
          <t>Chocolate Fondant</t>
        </is>
      </c>
      <c r="C2740" s="127" t="n">
        <v>9</v>
      </c>
      <c r="D2740" s="125" t="n"/>
    </row>
    <row r="2741">
      <c r="A2741" s="126" t="n">
        <v>45871</v>
      </c>
      <c r="B2741" s="125" t="inlineStr">
        <is>
          <t>Lemon Sorbet</t>
        </is>
      </c>
      <c r="C2741" s="127" t="n">
        <v>8</v>
      </c>
      <c r="D2741" s="125" t="n"/>
    </row>
    <row r="2742">
      <c r="A2742" s="126" t="n">
        <v>45871</v>
      </c>
      <c r="B2742" s="125" t="inlineStr">
        <is>
          <t>Espresso</t>
        </is>
      </c>
      <c r="C2742" s="127" t="n">
        <v>61</v>
      </c>
      <c r="D2742" s="125" t="n"/>
    </row>
    <row r="2743">
      <c r="A2743" s="126" t="n">
        <v>45871</v>
      </c>
      <c r="B2743" s="125" t="inlineStr">
        <is>
          <t>Cappuccino</t>
        </is>
      </c>
      <c r="C2743" s="127" t="n">
        <v>49</v>
      </c>
      <c r="D2743" s="125" t="n"/>
    </row>
    <row r="2744">
      <c r="A2744" s="126" t="n">
        <v>45871</v>
      </c>
      <c r="B2744" s="125" t="inlineStr">
        <is>
          <t>Homemade Lemonade</t>
        </is>
      </c>
      <c r="C2744" s="127" t="n">
        <v>53</v>
      </c>
      <c r="D2744" s="125" t="n"/>
    </row>
    <row r="2745">
      <c r="A2745" s="126" t="n">
        <v>45872</v>
      </c>
      <c r="B2745" s="125" t="inlineStr">
        <is>
          <t>Bruschetta</t>
        </is>
      </c>
      <c r="C2745" s="127" t="n">
        <v>21</v>
      </c>
      <c r="D2745" s="125" t="n"/>
    </row>
    <row r="2746">
      <c r="A2746" s="126" t="n">
        <v>45872</v>
      </c>
      <c r="B2746" s="125" t="inlineStr">
        <is>
          <t>Caesar Salad</t>
        </is>
      </c>
      <c r="C2746" s="127" t="n">
        <v>15</v>
      </c>
      <c r="D2746" s="125" t="n"/>
    </row>
    <row r="2747">
      <c r="A2747" s="126" t="n">
        <v>45872</v>
      </c>
      <c r="B2747" s="125" t="inlineStr">
        <is>
          <t>Tomato Soup</t>
        </is>
      </c>
      <c r="C2747" s="127" t="n">
        <v>3</v>
      </c>
      <c r="D2747" s="125" t="n"/>
    </row>
    <row r="2748">
      <c r="A2748" s="126" t="n">
        <v>45872</v>
      </c>
      <c r="B2748" s="125" t="inlineStr">
        <is>
          <t>Spaghetti Carbonara</t>
        </is>
      </c>
      <c r="C2748" s="127" t="n">
        <v>39</v>
      </c>
      <c r="D2748" s="125" t="n"/>
    </row>
    <row r="2749">
      <c r="A2749" s="126" t="n">
        <v>45872</v>
      </c>
      <c r="B2749" s="125" t="inlineStr">
        <is>
          <t>Pizza Margherita</t>
        </is>
      </c>
      <c r="C2749" s="127" t="n">
        <v>39</v>
      </c>
      <c r="D2749" s="125" t="n"/>
    </row>
    <row r="2750">
      <c r="A2750" s="126" t="n">
        <v>45872</v>
      </c>
      <c r="B2750" s="125" t="inlineStr">
        <is>
          <t>Wiener Schnitzel</t>
        </is>
      </c>
      <c r="C2750" s="127" t="n">
        <v>29</v>
      </c>
      <c r="D2750" s="125" t="n"/>
    </row>
    <row r="2751">
      <c r="A2751" s="126" t="n">
        <v>45872</v>
      </c>
      <c r="B2751" s="125" t="inlineStr">
        <is>
          <t>Salmon Fillet</t>
        </is>
      </c>
      <c r="C2751" s="127" t="n">
        <v>7</v>
      </c>
      <c r="D2751" s="125" t="n"/>
    </row>
    <row r="2752">
      <c r="A2752" s="126" t="n">
        <v>45872</v>
      </c>
      <c r="B2752" s="125" t="inlineStr">
        <is>
          <t>Mushroom Risotto</t>
        </is>
      </c>
      <c r="C2752" s="127" t="n">
        <v>8</v>
      </c>
      <c r="D2752" s="125" t="n"/>
    </row>
    <row r="2753">
      <c r="A2753" s="126" t="n">
        <v>45872</v>
      </c>
      <c r="B2753" s="125" t="inlineStr">
        <is>
          <t>Cheeseburger</t>
        </is>
      </c>
      <c r="C2753" s="127" t="n">
        <v>31</v>
      </c>
      <c r="D2753" s="125" t="n"/>
    </row>
    <row r="2754">
      <c r="A2754" s="126" t="n">
        <v>45872</v>
      </c>
      <c r="B2754" s="125" t="inlineStr">
        <is>
          <t>Tiramisu</t>
        </is>
      </c>
      <c r="C2754" s="127" t="n">
        <v>11</v>
      </c>
      <c r="D2754" s="125" t="n"/>
    </row>
    <row r="2755">
      <c r="A2755" s="126" t="n">
        <v>45872</v>
      </c>
      <c r="B2755" s="125" t="inlineStr">
        <is>
          <t>Chocolate Fondant</t>
        </is>
      </c>
      <c r="C2755" s="127" t="n">
        <v>6</v>
      </c>
      <c r="D2755" s="125" t="n"/>
    </row>
    <row r="2756">
      <c r="A2756" s="126" t="n">
        <v>45872</v>
      </c>
      <c r="B2756" s="125" t="inlineStr">
        <is>
          <t>Lemon Sorbet</t>
        </is>
      </c>
      <c r="C2756" s="127" t="n">
        <v>5</v>
      </c>
      <c r="D2756" s="125" t="n"/>
    </row>
    <row r="2757">
      <c r="A2757" s="126" t="n">
        <v>45872</v>
      </c>
      <c r="B2757" s="125" t="inlineStr">
        <is>
          <t>Espresso</t>
        </is>
      </c>
      <c r="C2757" s="127" t="n">
        <v>59</v>
      </c>
      <c r="D2757" s="125" t="n"/>
    </row>
    <row r="2758">
      <c r="A2758" s="126" t="n">
        <v>45872</v>
      </c>
      <c r="B2758" s="125" t="inlineStr">
        <is>
          <t>Cappuccino</t>
        </is>
      </c>
      <c r="C2758" s="127" t="n">
        <v>25</v>
      </c>
      <c r="D2758" s="125" t="n"/>
    </row>
    <row r="2759">
      <c r="A2759" s="126" t="n">
        <v>45872</v>
      </c>
      <c r="B2759" s="125" t="inlineStr">
        <is>
          <t>Homemade Lemonade</t>
        </is>
      </c>
      <c r="C2759" s="127" t="n">
        <v>52</v>
      </c>
      <c r="D2759" s="125" t="n"/>
    </row>
    <row r="2760">
      <c r="A2760" s="126" t="n">
        <v>45874</v>
      </c>
      <c r="B2760" s="125" t="inlineStr">
        <is>
          <t>Bruschetta</t>
        </is>
      </c>
      <c r="C2760" s="127" t="n">
        <v>14</v>
      </c>
      <c r="D2760" s="125" t="n"/>
    </row>
    <row r="2761">
      <c r="A2761" s="126" t="n">
        <v>45874</v>
      </c>
      <c r="B2761" s="125" t="inlineStr">
        <is>
          <t>Caesar Salad</t>
        </is>
      </c>
      <c r="C2761" s="127" t="n">
        <v>10</v>
      </c>
      <c r="D2761" s="125" t="n"/>
    </row>
    <row r="2762">
      <c r="A2762" s="126" t="n">
        <v>45874</v>
      </c>
      <c r="B2762" s="125" t="inlineStr">
        <is>
          <t>Tomato Soup</t>
        </is>
      </c>
      <c r="C2762" s="127" t="n">
        <v>3</v>
      </c>
      <c r="D2762" s="125" t="n"/>
    </row>
    <row r="2763">
      <c r="A2763" s="126" t="n">
        <v>45874</v>
      </c>
      <c r="B2763" s="125" t="inlineStr">
        <is>
          <t>Spaghetti Carbonara</t>
        </is>
      </c>
      <c r="C2763" s="127" t="n">
        <v>19</v>
      </c>
      <c r="D2763" s="125" t="n"/>
    </row>
    <row r="2764">
      <c r="A2764" s="126" t="n">
        <v>45874</v>
      </c>
      <c r="B2764" s="125" t="inlineStr">
        <is>
          <t>Pizza Margherita</t>
        </is>
      </c>
      <c r="C2764" s="127" t="n">
        <v>26</v>
      </c>
      <c r="D2764" s="125" t="n"/>
    </row>
    <row r="2765">
      <c r="A2765" s="126" t="n">
        <v>45874</v>
      </c>
      <c r="B2765" s="125" t="inlineStr">
        <is>
          <t>Wiener Schnitzel</t>
        </is>
      </c>
      <c r="C2765" s="127" t="n">
        <v>15</v>
      </c>
      <c r="D2765" s="125" t="n"/>
    </row>
    <row r="2766">
      <c r="A2766" s="126" t="n">
        <v>45874</v>
      </c>
      <c r="B2766" s="125" t="inlineStr">
        <is>
          <t>Salmon Fillet</t>
        </is>
      </c>
      <c r="C2766" s="127" t="n">
        <v>6</v>
      </c>
      <c r="D2766" s="125" t="n"/>
    </row>
    <row r="2767">
      <c r="A2767" s="126" t="n">
        <v>45874</v>
      </c>
      <c r="B2767" s="125" t="inlineStr">
        <is>
          <t>Mushroom Risotto</t>
        </is>
      </c>
      <c r="C2767" s="127" t="n">
        <v>5</v>
      </c>
      <c r="D2767" s="125" t="n"/>
    </row>
    <row r="2768">
      <c r="A2768" s="126" t="n">
        <v>45874</v>
      </c>
      <c r="B2768" s="125" t="inlineStr">
        <is>
          <t>Cheeseburger</t>
        </is>
      </c>
      <c r="C2768" s="127" t="n">
        <v>18</v>
      </c>
      <c r="D2768" s="125" t="n"/>
    </row>
    <row r="2769">
      <c r="A2769" s="126" t="n">
        <v>45874</v>
      </c>
      <c r="B2769" s="125" t="inlineStr">
        <is>
          <t>Tiramisu</t>
        </is>
      </c>
      <c r="C2769" s="127" t="n">
        <v>12</v>
      </c>
      <c r="D2769" s="125" t="n"/>
    </row>
    <row r="2770">
      <c r="A2770" s="126" t="n">
        <v>45874</v>
      </c>
      <c r="B2770" s="125" t="inlineStr">
        <is>
          <t>Chocolate Fondant</t>
        </is>
      </c>
      <c r="C2770" s="127" t="n">
        <v>5</v>
      </c>
      <c r="D2770" s="125" t="n"/>
    </row>
    <row r="2771">
      <c r="A2771" s="126" t="n">
        <v>45874</v>
      </c>
      <c r="B2771" s="125" t="inlineStr">
        <is>
          <t>Lemon Sorbet</t>
        </is>
      </c>
      <c r="C2771" s="127" t="n">
        <v>5</v>
      </c>
      <c r="D2771" s="125" t="n"/>
    </row>
    <row r="2772">
      <c r="A2772" s="126" t="n">
        <v>45874</v>
      </c>
      <c r="B2772" s="125" t="inlineStr">
        <is>
          <t>Espresso</t>
        </is>
      </c>
      <c r="C2772" s="127" t="n">
        <v>21</v>
      </c>
      <c r="D2772" s="125" t="n"/>
    </row>
    <row r="2773">
      <c r="A2773" s="126" t="n">
        <v>45874</v>
      </c>
      <c r="B2773" s="125" t="inlineStr">
        <is>
          <t>Cappuccino</t>
        </is>
      </c>
      <c r="C2773" s="127" t="n">
        <v>19</v>
      </c>
      <c r="D2773" s="125" t="n"/>
    </row>
    <row r="2774">
      <c r="A2774" s="126" t="n">
        <v>45874</v>
      </c>
      <c r="B2774" s="125" t="inlineStr">
        <is>
          <t>Homemade Lemonade</t>
        </is>
      </c>
      <c r="C2774" s="127" t="n">
        <v>26</v>
      </c>
      <c r="D2774" s="125" t="n"/>
    </row>
    <row r="2775">
      <c r="A2775" s="126" t="n">
        <v>45875</v>
      </c>
      <c r="B2775" s="125" t="inlineStr">
        <is>
          <t>Bruschetta</t>
        </is>
      </c>
      <c r="C2775" s="127" t="n">
        <v>12</v>
      </c>
      <c r="D2775" s="125" t="n"/>
    </row>
    <row r="2776">
      <c r="A2776" s="126" t="n">
        <v>45875</v>
      </c>
      <c r="B2776" s="125" t="inlineStr">
        <is>
          <t>Caesar Salad</t>
        </is>
      </c>
      <c r="C2776" s="127" t="n">
        <v>11</v>
      </c>
      <c r="D2776" s="125" t="n"/>
    </row>
    <row r="2777">
      <c r="A2777" s="126" t="n">
        <v>45875</v>
      </c>
      <c r="B2777" s="125" t="inlineStr">
        <is>
          <t>Tomato Soup</t>
        </is>
      </c>
      <c r="C2777" s="127" t="n">
        <v>1</v>
      </c>
      <c r="D2777" s="125" t="n"/>
    </row>
    <row r="2778">
      <c r="A2778" s="126" t="n">
        <v>45875</v>
      </c>
      <c r="B2778" s="125" t="inlineStr">
        <is>
          <t>Spaghetti Carbonara</t>
        </is>
      </c>
      <c r="C2778" s="127" t="n">
        <v>23</v>
      </c>
      <c r="D2778" s="125" t="n"/>
    </row>
    <row r="2779">
      <c r="A2779" s="126" t="n">
        <v>45875</v>
      </c>
      <c r="B2779" s="125" t="inlineStr">
        <is>
          <t>Pizza Margherita</t>
        </is>
      </c>
      <c r="C2779" s="127" t="n">
        <v>29</v>
      </c>
      <c r="D2779" s="125" t="n"/>
    </row>
    <row r="2780">
      <c r="A2780" s="126" t="n">
        <v>45875</v>
      </c>
      <c r="B2780" s="125" t="inlineStr">
        <is>
          <t>Wiener Schnitzel</t>
        </is>
      </c>
      <c r="C2780" s="127" t="n">
        <v>20</v>
      </c>
      <c r="D2780" s="125" t="n"/>
    </row>
    <row r="2781">
      <c r="A2781" s="126" t="n">
        <v>45875</v>
      </c>
      <c r="B2781" s="125" t="inlineStr">
        <is>
          <t>Salmon Fillet</t>
        </is>
      </c>
      <c r="C2781" s="127" t="n">
        <v>4</v>
      </c>
      <c r="D2781" s="125" t="n"/>
    </row>
    <row r="2782">
      <c r="A2782" s="126" t="n">
        <v>45875</v>
      </c>
      <c r="B2782" s="125" t="inlineStr">
        <is>
          <t>Mushroom Risotto</t>
        </is>
      </c>
      <c r="C2782" s="127" t="n">
        <v>5</v>
      </c>
      <c r="D2782" s="125" t="n"/>
    </row>
    <row r="2783">
      <c r="A2783" s="126" t="n">
        <v>45875</v>
      </c>
      <c r="B2783" s="125" t="inlineStr">
        <is>
          <t>Cheeseburger</t>
        </is>
      </c>
      <c r="C2783" s="127" t="n">
        <v>23</v>
      </c>
      <c r="D2783" s="125" t="n"/>
    </row>
    <row r="2784">
      <c r="A2784" s="126" t="n">
        <v>45875</v>
      </c>
      <c r="B2784" s="125" t="inlineStr">
        <is>
          <t>Tiramisu</t>
        </is>
      </c>
      <c r="C2784" s="127" t="n">
        <v>17</v>
      </c>
      <c r="D2784" s="125" t="n"/>
    </row>
    <row r="2785">
      <c r="A2785" s="126" t="n">
        <v>45875</v>
      </c>
      <c r="B2785" s="125" t="inlineStr">
        <is>
          <t>Chocolate Fondant</t>
        </is>
      </c>
      <c r="C2785" s="127" t="n">
        <v>7</v>
      </c>
      <c r="D2785" s="125" t="n"/>
    </row>
    <row r="2786">
      <c r="A2786" s="126" t="n">
        <v>45875</v>
      </c>
      <c r="B2786" s="125" t="inlineStr">
        <is>
          <t>Lemon Sorbet</t>
        </is>
      </c>
      <c r="C2786" s="127" t="n">
        <v>6</v>
      </c>
      <c r="D2786" s="125" t="n"/>
    </row>
    <row r="2787">
      <c r="A2787" s="126" t="n">
        <v>45875</v>
      </c>
      <c r="B2787" s="125" t="inlineStr">
        <is>
          <t>Espresso</t>
        </is>
      </c>
      <c r="C2787" s="127" t="n">
        <v>28</v>
      </c>
      <c r="D2787" s="125" t="n"/>
    </row>
    <row r="2788">
      <c r="A2788" s="126" t="n">
        <v>45875</v>
      </c>
      <c r="B2788" s="125" t="inlineStr">
        <is>
          <t>Cappuccino</t>
        </is>
      </c>
      <c r="C2788" s="127" t="n">
        <v>31</v>
      </c>
      <c r="D2788" s="125" t="n"/>
    </row>
    <row r="2789">
      <c r="A2789" s="126" t="n">
        <v>45875</v>
      </c>
      <c r="B2789" s="125" t="inlineStr">
        <is>
          <t>Homemade Lemonade</t>
        </is>
      </c>
      <c r="C2789" s="127" t="n">
        <v>31</v>
      </c>
      <c r="D2789" s="125" t="n"/>
    </row>
    <row r="2790">
      <c r="A2790" s="126" t="n">
        <v>45876</v>
      </c>
      <c r="B2790" s="125" t="inlineStr">
        <is>
          <t>Bruschetta</t>
        </is>
      </c>
      <c r="C2790" s="127" t="n">
        <v>13</v>
      </c>
      <c r="D2790" s="125" t="n"/>
    </row>
    <row r="2791">
      <c r="A2791" s="126" t="n">
        <v>45876</v>
      </c>
      <c r="B2791" s="125" t="inlineStr">
        <is>
          <t>Caesar Salad</t>
        </is>
      </c>
      <c r="C2791" s="127" t="n">
        <v>16</v>
      </c>
      <c r="D2791" s="125" t="n"/>
    </row>
    <row r="2792">
      <c r="A2792" s="126" t="n">
        <v>45876</v>
      </c>
      <c r="B2792" s="125" t="inlineStr">
        <is>
          <t>Tomato Soup</t>
        </is>
      </c>
      <c r="C2792" s="127" t="n">
        <v>3</v>
      </c>
      <c r="D2792" s="125" t="n"/>
    </row>
    <row r="2793">
      <c r="A2793" s="126" t="n">
        <v>45876</v>
      </c>
      <c r="B2793" s="125" t="inlineStr">
        <is>
          <t>Spaghetti Carbonara</t>
        </is>
      </c>
      <c r="C2793" s="127" t="n">
        <v>24</v>
      </c>
      <c r="D2793" s="125" t="n"/>
    </row>
    <row r="2794">
      <c r="A2794" s="126" t="n">
        <v>45876</v>
      </c>
      <c r="B2794" s="125" t="inlineStr">
        <is>
          <t>Pizza Margherita</t>
        </is>
      </c>
      <c r="C2794" s="127" t="n">
        <v>32</v>
      </c>
      <c r="D2794" s="125" t="n"/>
    </row>
    <row r="2795">
      <c r="A2795" s="126" t="n">
        <v>45876</v>
      </c>
      <c r="B2795" s="125" t="inlineStr">
        <is>
          <t>Wiener Schnitzel</t>
        </is>
      </c>
      <c r="C2795" s="127" t="n">
        <v>17</v>
      </c>
      <c r="D2795" s="125" t="n"/>
    </row>
    <row r="2796">
      <c r="A2796" s="126" t="n">
        <v>45876</v>
      </c>
      <c r="B2796" s="125" t="inlineStr">
        <is>
          <t>Salmon Fillet</t>
        </is>
      </c>
      <c r="C2796" s="127" t="n">
        <v>8</v>
      </c>
      <c r="D2796" s="125" t="n"/>
    </row>
    <row r="2797">
      <c r="A2797" s="126" t="n">
        <v>45876</v>
      </c>
      <c r="B2797" s="125" t="inlineStr">
        <is>
          <t>Mushroom Risotto</t>
        </is>
      </c>
      <c r="C2797" s="127" t="n">
        <v>6</v>
      </c>
      <c r="D2797" s="125" t="n"/>
    </row>
    <row r="2798">
      <c r="A2798" s="126" t="n">
        <v>45876</v>
      </c>
      <c r="B2798" s="125" t="inlineStr">
        <is>
          <t>Cheeseburger</t>
        </is>
      </c>
      <c r="C2798" s="127" t="n">
        <v>30</v>
      </c>
      <c r="D2798" s="125" t="n"/>
    </row>
    <row r="2799">
      <c r="A2799" s="126" t="n">
        <v>45876</v>
      </c>
      <c r="B2799" s="125" t="inlineStr">
        <is>
          <t>Tiramisu</t>
        </is>
      </c>
      <c r="C2799" s="127" t="n">
        <v>19</v>
      </c>
      <c r="D2799" s="125" t="n"/>
    </row>
    <row r="2800">
      <c r="A2800" s="126" t="n">
        <v>45876</v>
      </c>
      <c r="B2800" s="125" t="inlineStr">
        <is>
          <t>Chocolate Fondant</t>
        </is>
      </c>
      <c r="C2800" s="127" t="n">
        <v>6</v>
      </c>
      <c r="D2800" s="125" t="n"/>
    </row>
    <row r="2801">
      <c r="A2801" s="126" t="n">
        <v>45876</v>
      </c>
      <c r="B2801" s="125" t="inlineStr">
        <is>
          <t>Lemon Sorbet</t>
        </is>
      </c>
      <c r="C2801" s="127" t="n">
        <v>7</v>
      </c>
      <c r="D2801" s="125" t="n"/>
    </row>
    <row r="2802">
      <c r="A2802" s="126" t="n">
        <v>45876</v>
      </c>
      <c r="B2802" s="125" t="inlineStr">
        <is>
          <t>Espresso</t>
        </is>
      </c>
      <c r="C2802" s="127" t="n">
        <v>35</v>
      </c>
      <c r="D2802" s="125" t="n"/>
    </row>
    <row r="2803">
      <c r="A2803" s="126" t="n">
        <v>45876</v>
      </c>
      <c r="B2803" s="125" t="inlineStr">
        <is>
          <t>Cappuccino</t>
        </is>
      </c>
      <c r="C2803" s="127" t="n">
        <v>29</v>
      </c>
      <c r="D2803" s="125" t="n"/>
    </row>
    <row r="2804">
      <c r="A2804" s="126" t="n">
        <v>45876</v>
      </c>
      <c r="B2804" s="125" t="inlineStr">
        <is>
          <t>Homemade Lemonade</t>
        </is>
      </c>
      <c r="C2804" s="127" t="n">
        <v>36</v>
      </c>
      <c r="D2804" s="125" t="n"/>
    </row>
    <row r="2805">
      <c r="A2805" s="126" t="n">
        <v>45877</v>
      </c>
      <c r="B2805" s="125" t="inlineStr">
        <is>
          <t>Bruschetta</t>
        </is>
      </c>
      <c r="C2805" s="127" t="n">
        <v>20</v>
      </c>
      <c r="D2805" s="125" t="n"/>
    </row>
    <row r="2806">
      <c r="A2806" s="126" t="n">
        <v>45877</v>
      </c>
      <c r="B2806" s="125" t="inlineStr">
        <is>
          <t>Caesar Salad</t>
        </is>
      </c>
      <c r="C2806" s="127" t="n">
        <v>20</v>
      </c>
      <c r="D2806" s="125" t="n"/>
    </row>
    <row r="2807">
      <c r="A2807" s="126" t="n">
        <v>45877</v>
      </c>
      <c r="B2807" s="125" t="inlineStr">
        <is>
          <t>Tomato Soup</t>
        </is>
      </c>
      <c r="C2807" s="127" t="n">
        <v>4</v>
      </c>
      <c r="D2807" s="125" t="n"/>
    </row>
    <row r="2808">
      <c r="A2808" s="126" t="n">
        <v>45877</v>
      </c>
      <c r="B2808" s="125" t="inlineStr">
        <is>
          <t>Spaghetti Carbonara</t>
        </is>
      </c>
      <c r="C2808" s="127" t="n">
        <v>39</v>
      </c>
      <c r="D2808" s="125" t="n"/>
    </row>
    <row r="2809">
      <c r="A2809" s="126" t="n">
        <v>45877</v>
      </c>
      <c r="B2809" s="125" t="inlineStr">
        <is>
          <t>Pizza Margherita</t>
        </is>
      </c>
      <c r="C2809" s="127" t="n">
        <v>45</v>
      </c>
      <c r="D2809" s="125" t="n"/>
    </row>
    <row r="2810">
      <c r="A2810" s="126" t="n">
        <v>45877</v>
      </c>
      <c r="B2810" s="125" t="inlineStr">
        <is>
          <t>Wiener Schnitzel</t>
        </is>
      </c>
      <c r="C2810" s="127" t="n">
        <v>20</v>
      </c>
      <c r="D2810" s="125" t="n"/>
    </row>
    <row r="2811">
      <c r="A2811" s="126" t="n">
        <v>45877</v>
      </c>
      <c r="B2811" s="125" t="inlineStr">
        <is>
          <t>Salmon Fillet</t>
        </is>
      </c>
      <c r="C2811" s="127" t="n">
        <v>7</v>
      </c>
      <c r="D2811" s="125" t="n"/>
    </row>
    <row r="2812">
      <c r="A2812" s="126" t="n">
        <v>45877</v>
      </c>
      <c r="B2812" s="125" t="inlineStr">
        <is>
          <t>Mushroom Risotto</t>
        </is>
      </c>
      <c r="C2812" s="127" t="n">
        <v>7</v>
      </c>
      <c r="D2812" s="125" t="n"/>
    </row>
    <row r="2813">
      <c r="A2813" s="126" t="n">
        <v>45877</v>
      </c>
      <c r="B2813" s="125" t="inlineStr">
        <is>
          <t>Cheeseburger</t>
        </is>
      </c>
      <c r="C2813" s="127" t="n">
        <v>34</v>
      </c>
      <c r="D2813" s="125" t="n"/>
    </row>
    <row r="2814">
      <c r="A2814" s="126" t="n">
        <v>45877</v>
      </c>
      <c r="B2814" s="125" t="inlineStr">
        <is>
          <t>Tiramisu</t>
        </is>
      </c>
      <c r="C2814" s="127" t="n">
        <v>24</v>
      </c>
      <c r="D2814" s="125" t="n"/>
    </row>
    <row r="2815">
      <c r="A2815" s="126" t="n">
        <v>45877</v>
      </c>
      <c r="B2815" s="125" t="inlineStr">
        <is>
          <t>Chocolate Fondant</t>
        </is>
      </c>
      <c r="C2815" s="127" t="n">
        <v>10</v>
      </c>
      <c r="D2815" s="125" t="n"/>
    </row>
    <row r="2816">
      <c r="A2816" s="126" t="n">
        <v>45877</v>
      </c>
      <c r="B2816" s="125" t="inlineStr">
        <is>
          <t>Lemon Sorbet</t>
        </is>
      </c>
      <c r="C2816" s="127" t="n">
        <v>7</v>
      </c>
      <c r="D2816" s="125" t="n"/>
    </row>
    <row r="2817">
      <c r="A2817" s="126" t="n">
        <v>45877</v>
      </c>
      <c r="B2817" s="125" t="inlineStr">
        <is>
          <t>Espresso</t>
        </is>
      </c>
      <c r="C2817" s="127" t="n">
        <v>48</v>
      </c>
      <c r="D2817" s="125" t="n"/>
    </row>
    <row r="2818">
      <c r="A2818" s="126" t="n">
        <v>45877</v>
      </c>
      <c r="B2818" s="125" t="inlineStr">
        <is>
          <t>Cappuccino</t>
        </is>
      </c>
      <c r="C2818" s="127" t="n">
        <v>44</v>
      </c>
      <c r="D2818" s="125" t="n"/>
    </row>
    <row r="2819">
      <c r="A2819" s="126" t="n">
        <v>45877</v>
      </c>
      <c r="B2819" s="125" t="inlineStr">
        <is>
          <t>Homemade Lemonade</t>
        </is>
      </c>
      <c r="C2819" s="127" t="n">
        <v>40</v>
      </c>
      <c r="D2819" s="125" t="n"/>
    </row>
    <row r="2820">
      <c r="A2820" s="126" t="n">
        <v>45878</v>
      </c>
      <c r="B2820" s="125" t="inlineStr">
        <is>
          <t>Bruschetta</t>
        </is>
      </c>
      <c r="C2820" s="127" t="n">
        <v>17</v>
      </c>
      <c r="D2820" s="125" t="n"/>
    </row>
    <row r="2821">
      <c r="A2821" s="126" t="n">
        <v>45878</v>
      </c>
      <c r="B2821" s="125" t="inlineStr">
        <is>
          <t>Caesar Salad</t>
        </is>
      </c>
      <c r="C2821" s="127" t="n">
        <v>18</v>
      </c>
      <c r="D2821" s="125" t="n"/>
    </row>
    <row r="2822">
      <c r="A2822" s="126" t="n">
        <v>45878</v>
      </c>
      <c r="B2822" s="125" t="inlineStr">
        <is>
          <t>Tomato Soup</t>
        </is>
      </c>
      <c r="C2822" s="127" t="n">
        <v>4</v>
      </c>
      <c r="D2822" s="125" t="n"/>
    </row>
    <row r="2823">
      <c r="A2823" s="126" t="n">
        <v>45878</v>
      </c>
      <c r="B2823" s="125" t="inlineStr">
        <is>
          <t>Spaghetti Carbonara</t>
        </is>
      </c>
      <c r="C2823" s="127" t="n">
        <v>38</v>
      </c>
      <c r="D2823" s="125" t="n"/>
    </row>
    <row r="2824">
      <c r="A2824" s="126" t="n">
        <v>45878</v>
      </c>
      <c r="B2824" s="125" t="inlineStr">
        <is>
          <t>Pizza Margherita</t>
        </is>
      </c>
      <c r="C2824" s="127" t="n">
        <v>45</v>
      </c>
      <c r="D2824" s="125" t="n"/>
    </row>
    <row r="2825">
      <c r="A2825" s="126" t="n">
        <v>45878</v>
      </c>
      <c r="B2825" s="125" t="inlineStr">
        <is>
          <t>Wiener Schnitzel</t>
        </is>
      </c>
      <c r="C2825" s="127" t="n">
        <v>27</v>
      </c>
      <c r="D2825" s="125" t="n"/>
    </row>
    <row r="2826">
      <c r="A2826" s="126" t="n">
        <v>45878</v>
      </c>
      <c r="B2826" s="125" t="inlineStr">
        <is>
          <t>Salmon Fillet</t>
        </is>
      </c>
      <c r="C2826" s="127" t="n">
        <v>10</v>
      </c>
      <c r="D2826" s="125" t="n"/>
    </row>
    <row r="2827">
      <c r="A2827" s="126" t="n">
        <v>45878</v>
      </c>
      <c r="B2827" s="125" t="inlineStr">
        <is>
          <t>Mushroom Risotto</t>
        </is>
      </c>
      <c r="C2827" s="127" t="n">
        <v>7</v>
      </c>
      <c r="D2827" s="125" t="n"/>
    </row>
    <row r="2828">
      <c r="A2828" s="126" t="n">
        <v>45878</v>
      </c>
      <c r="B2828" s="125" t="inlineStr">
        <is>
          <t>Cheeseburger</t>
        </is>
      </c>
      <c r="C2828" s="127" t="n">
        <v>34</v>
      </c>
      <c r="D2828" s="125" t="n"/>
    </row>
    <row r="2829">
      <c r="A2829" s="126" t="n">
        <v>45878</v>
      </c>
      <c r="B2829" s="125" t="inlineStr">
        <is>
          <t>Tiramisu</t>
        </is>
      </c>
      <c r="C2829" s="127" t="n">
        <v>18</v>
      </c>
      <c r="D2829" s="125" t="n"/>
    </row>
    <row r="2830">
      <c r="A2830" s="126" t="n">
        <v>45878</v>
      </c>
      <c r="B2830" s="125" t="inlineStr">
        <is>
          <t>Chocolate Fondant</t>
        </is>
      </c>
      <c r="C2830" s="127" t="n">
        <v>11</v>
      </c>
      <c r="D2830" s="125" t="n"/>
    </row>
    <row r="2831">
      <c r="A2831" s="126" t="n">
        <v>45878</v>
      </c>
      <c r="B2831" s="125" t="inlineStr">
        <is>
          <t>Lemon Sorbet</t>
        </is>
      </c>
      <c r="C2831" s="127" t="n">
        <v>7</v>
      </c>
      <c r="D2831" s="125" t="n"/>
    </row>
    <row r="2832">
      <c r="A2832" s="126" t="n">
        <v>45878</v>
      </c>
      <c r="B2832" s="125" t="inlineStr">
        <is>
          <t>Espresso</t>
        </is>
      </c>
      <c r="C2832" s="127" t="n">
        <v>63</v>
      </c>
      <c r="D2832" s="125" t="n"/>
    </row>
    <row r="2833">
      <c r="A2833" s="126" t="n">
        <v>45878</v>
      </c>
      <c r="B2833" s="125" t="inlineStr">
        <is>
          <t>Cappuccino</t>
        </is>
      </c>
      <c r="C2833" s="127" t="n">
        <v>24</v>
      </c>
      <c r="D2833" s="125" t="n"/>
    </row>
    <row r="2834">
      <c r="A2834" s="126" t="n">
        <v>45878</v>
      </c>
      <c r="B2834" s="125" t="inlineStr">
        <is>
          <t>Homemade Lemonade</t>
        </is>
      </c>
      <c r="C2834" s="127" t="n">
        <v>48</v>
      </c>
      <c r="D2834" s="125" t="n"/>
    </row>
    <row r="2835">
      <c r="A2835" s="126" t="n">
        <v>45879</v>
      </c>
      <c r="B2835" s="125" t="inlineStr">
        <is>
          <t>Bruschetta</t>
        </is>
      </c>
      <c r="C2835" s="127" t="n">
        <v>19</v>
      </c>
      <c r="D2835" s="125" t="n"/>
    </row>
    <row r="2836">
      <c r="A2836" s="126" t="n">
        <v>45879</v>
      </c>
      <c r="B2836" s="125" t="inlineStr">
        <is>
          <t>Caesar Salad</t>
        </is>
      </c>
      <c r="C2836" s="127" t="n">
        <v>9</v>
      </c>
      <c r="D2836" s="125" t="n"/>
    </row>
    <row r="2837">
      <c r="A2837" s="126" t="n">
        <v>45879</v>
      </c>
      <c r="B2837" s="125" t="inlineStr">
        <is>
          <t>Tomato Soup</t>
        </is>
      </c>
      <c r="C2837" s="127" t="n">
        <v>4</v>
      </c>
      <c r="D2837" s="125" t="n"/>
    </row>
    <row r="2838">
      <c r="A2838" s="126" t="n">
        <v>45879</v>
      </c>
      <c r="B2838" s="125" t="inlineStr">
        <is>
          <t>Spaghetti Carbonara</t>
        </is>
      </c>
      <c r="C2838" s="127" t="n">
        <v>34</v>
      </c>
      <c r="D2838" s="125" t="n"/>
    </row>
    <row r="2839">
      <c r="A2839" s="126" t="n">
        <v>45879</v>
      </c>
      <c r="B2839" s="125" t="inlineStr">
        <is>
          <t>Pizza Margherita</t>
        </is>
      </c>
      <c r="C2839" s="127" t="n">
        <v>43</v>
      </c>
      <c r="D2839" s="125" t="n"/>
    </row>
    <row r="2840">
      <c r="A2840" s="126" t="n">
        <v>45879</v>
      </c>
      <c r="B2840" s="125" t="inlineStr">
        <is>
          <t>Wiener Schnitzel</t>
        </is>
      </c>
      <c r="C2840" s="127" t="n">
        <v>18</v>
      </c>
      <c r="D2840" s="125" t="n"/>
    </row>
    <row r="2841">
      <c r="A2841" s="126" t="n">
        <v>45879</v>
      </c>
      <c r="B2841" s="125" t="inlineStr">
        <is>
          <t>Salmon Fillet</t>
        </is>
      </c>
      <c r="C2841" s="127" t="n">
        <v>9</v>
      </c>
      <c r="D2841" s="125" t="n"/>
    </row>
    <row r="2842">
      <c r="A2842" s="126" t="n">
        <v>45879</v>
      </c>
      <c r="B2842" s="125" t="inlineStr">
        <is>
          <t>Mushroom Risotto</t>
        </is>
      </c>
      <c r="C2842" s="127" t="n">
        <v>7</v>
      </c>
      <c r="D2842" s="125" t="n"/>
    </row>
    <row r="2843">
      <c r="A2843" s="126" t="n">
        <v>45879</v>
      </c>
      <c r="B2843" s="125" t="inlineStr">
        <is>
          <t>Cheeseburger</t>
        </is>
      </c>
      <c r="C2843" s="127" t="n">
        <v>24</v>
      </c>
      <c r="D2843" s="125" t="n"/>
    </row>
    <row r="2844">
      <c r="A2844" s="126" t="n">
        <v>45879</v>
      </c>
      <c r="B2844" s="125" t="inlineStr">
        <is>
          <t>Tiramisu</t>
        </is>
      </c>
      <c r="C2844" s="127" t="n">
        <v>24</v>
      </c>
      <c r="D2844" s="125" t="n"/>
    </row>
    <row r="2845">
      <c r="A2845" s="126" t="n">
        <v>45879</v>
      </c>
      <c r="B2845" s="125" t="inlineStr">
        <is>
          <t>Chocolate Fondant</t>
        </is>
      </c>
      <c r="C2845" s="127" t="n">
        <v>8</v>
      </c>
      <c r="D2845" s="125" t="n"/>
    </row>
    <row r="2846">
      <c r="A2846" s="126" t="n">
        <v>45879</v>
      </c>
      <c r="B2846" s="125" t="inlineStr">
        <is>
          <t>Lemon Sorbet</t>
        </is>
      </c>
      <c r="C2846" s="127" t="n">
        <v>7</v>
      </c>
      <c r="D2846" s="125" t="n"/>
    </row>
    <row r="2847">
      <c r="A2847" s="126" t="n">
        <v>45879</v>
      </c>
      <c r="B2847" s="125" t="inlineStr">
        <is>
          <t>Espresso</t>
        </is>
      </c>
      <c r="C2847" s="127" t="n">
        <v>44</v>
      </c>
      <c r="D2847" s="125" t="n"/>
    </row>
    <row r="2848">
      <c r="A2848" s="126" t="n">
        <v>45879</v>
      </c>
      <c r="B2848" s="125" t="inlineStr">
        <is>
          <t>Cappuccino</t>
        </is>
      </c>
      <c r="C2848" s="127" t="n">
        <v>41</v>
      </c>
      <c r="D2848" s="125" t="n"/>
    </row>
    <row r="2849">
      <c r="A2849" s="126" t="n">
        <v>45879</v>
      </c>
      <c r="B2849" s="125" t="inlineStr">
        <is>
          <t>Homemade Lemonade</t>
        </is>
      </c>
      <c r="C2849" s="127" t="n">
        <v>46</v>
      </c>
      <c r="D2849" s="125" t="n"/>
    </row>
    <row r="2850">
      <c r="A2850" s="126" t="n">
        <v>45881</v>
      </c>
      <c r="B2850" s="125" t="inlineStr">
        <is>
          <t>Bruschetta</t>
        </is>
      </c>
      <c r="C2850" s="127" t="n">
        <v>14</v>
      </c>
      <c r="D2850" s="125" t="n"/>
    </row>
    <row r="2851">
      <c r="A2851" s="126" t="n">
        <v>45881</v>
      </c>
      <c r="B2851" s="125" t="inlineStr">
        <is>
          <t>Caesar Salad</t>
        </is>
      </c>
      <c r="C2851" s="127" t="n">
        <v>10</v>
      </c>
      <c r="D2851" s="125" t="n"/>
    </row>
    <row r="2852">
      <c r="A2852" s="126" t="n">
        <v>45881</v>
      </c>
      <c r="B2852" s="125" t="inlineStr">
        <is>
          <t>Tomato Soup</t>
        </is>
      </c>
      <c r="C2852" s="127" t="n">
        <v>2</v>
      </c>
      <c r="D2852" s="125" t="n"/>
    </row>
    <row r="2853">
      <c r="A2853" s="126" t="n">
        <v>45881</v>
      </c>
      <c r="B2853" s="125" t="inlineStr">
        <is>
          <t>Spaghetti Carbonara</t>
        </is>
      </c>
      <c r="C2853" s="127" t="n">
        <v>20</v>
      </c>
      <c r="D2853" s="125" t="n"/>
    </row>
    <row r="2854">
      <c r="A2854" s="126" t="n">
        <v>45881</v>
      </c>
      <c r="B2854" s="125" t="inlineStr">
        <is>
          <t>Pizza Margherita</t>
        </is>
      </c>
      <c r="C2854" s="127" t="n">
        <v>31</v>
      </c>
      <c r="D2854" s="125" t="n"/>
    </row>
    <row r="2855">
      <c r="A2855" s="126" t="n">
        <v>45881</v>
      </c>
      <c r="B2855" s="125" t="inlineStr">
        <is>
          <t>Wiener Schnitzel</t>
        </is>
      </c>
      <c r="C2855" s="127" t="n">
        <v>14</v>
      </c>
      <c r="D2855" s="125" t="n"/>
    </row>
    <row r="2856">
      <c r="A2856" s="126" t="n">
        <v>45881</v>
      </c>
      <c r="B2856" s="125" t="inlineStr">
        <is>
          <t>Salmon Fillet</t>
        </is>
      </c>
      <c r="C2856" s="127" t="n">
        <v>6</v>
      </c>
      <c r="D2856" s="125" t="n"/>
    </row>
    <row r="2857">
      <c r="A2857" s="126" t="n">
        <v>45881</v>
      </c>
      <c r="B2857" s="125" t="inlineStr">
        <is>
          <t>Mushroom Risotto</t>
        </is>
      </c>
      <c r="C2857" s="127" t="n">
        <v>5</v>
      </c>
      <c r="D2857" s="125" t="n"/>
    </row>
    <row r="2858">
      <c r="A2858" s="126" t="n">
        <v>45881</v>
      </c>
      <c r="B2858" s="125" t="inlineStr">
        <is>
          <t>Cheeseburger</t>
        </is>
      </c>
      <c r="C2858" s="127" t="n">
        <v>18</v>
      </c>
      <c r="D2858" s="125" t="n"/>
    </row>
    <row r="2859">
      <c r="A2859" s="126" t="n">
        <v>45881</v>
      </c>
      <c r="B2859" s="125" t="inlineStr">
        <is>
          <t>Tiramisu</t>
        </is>
      </c>
      <c r="C2859" s="127" t="n">
        <v>8</v>
      </c>
      <c r="D2859" s="125" t="n"/>
    </row>
    <row r="2860">
      <c r="A2860" s="126" t="n">
        <v>45881</v>
      </c>
      <c r="B2860" s="125" t="inlineStr">
        <is>
          <t>Chocolate Fondant</t>
        </is>
      </c>
      <c r="C2860" s="127" t="n">
        <v>5</v>
      </c>
      <c r="D2860" s="125" t="n"/>
    </row>
    <row r="2861">
      <c r="A2861" s="126" t="n">
        <v>45881</v>
      </c>
      <c r="B2861" s="125" t="inlineStr">
        <is>
          <t>Lemon Sorbet</t>
        </is>
      </c>
      <c r="C2861" s="127" t="n">
        <v>4</v>
      </c>
      <c r="D2861" s="125" t="n"/>
    </row>
    <row r="2862">
      <c r="A2862" s="126" t="n">
        <v>45881</v>
      </c>
      <c r="B2862" s="125" t="inlineStr">
        <is>
          <t>Espresso</t>
        </is>
      </c>
      <c r="C2862" s="127" t="n">
        <v>31</v>
      </c>
      <c r="D2862" s="125" t="n"/>
    </row>
    <row r="2863">
      <c r="A2863" s="126" t="n">
        <v>45881</v>
      </c>
      <c r="B2863" s="125" t="inlineStr">
        <is>
          <t>Cappuccino</t>
        </is>
      </c>
      <c r="C2863" s="127" t="n">
        <v>21</v>
      </c>
      <c r="D2863" s="125" t="n"/>
    </row>
    <row r="2864">
      <c r="A2864" s="126" t="n">
        <v>45881</v>
      </c>
      <c r="B2864" s="125" t="inlineStr">
        <is>
          <t>Homemade Lemonade</t>
        </is>
      </c>
      <c r="C2864" s="127" t="n">
        <v>34</v>
      </c>
      <c r="D2864" s="125" t="n"/>
    </row>
    <row r="2865">
      <c r="A2865" s="126" t="n">
        <v>45882</v>
      </c>
      <c r="B2865" s="125" t="inlineStr">
        <is>
          <t>Bruschetta</t>
        </is>
      </c>
      <c r="C2865" s="127" t="n">
        <v>13</v>
      </c>
      <c r="D2865" s="125" t="n"/>
    </row>
    <row r="2866">
      <c r="A2866" s="126" t="n">
        <v>45882</v>
      </c>
      <c r="B2866" s="125" t="inlineStr">
        <is>
          <t>Caesar Salad</t>
        </is>
      </c>
      <c r="C2866" s="127" t="n">
        <v>10</v>
      </c>
      <c r="D2866" s="125" t="n"/>
    </row>
    <row r="2867">
      <c r="A2867" s="126" t="n">
        <v>45882</v>
      </c>
      <c r="B2867" s="125" t="inlineStr">
        <is>
          <t>Tomato Soup</t>
        </is>
      </c>
      <c r="C2867" s="127" t="n">
        <v>2</v>
      </c>
      <c r="D2867" s="125" t="n"/>
    </row>
    <row r="2868">
      <c r="A2868" s="126" t="n">
        <v>45882</v>
      </c>
      <c r="B2868" s="125" t="inlineStr">
        <is>
          <t>Spaghetti Carbonara</t>
        </is>
      </c>
      <c r="C2868" s="127" t="n">
        <v>26</v>
      </c>
      <c r="D2868" s="125" t="n"/>
    </row>
    <row r="2869">
      <c r="A2869" s="126" t="n">
        <v>45882</v>
      </c>
      <c r="B2869" s="125" t="inlineStr">
        <is>
          <t>Pizza Margherita</t>
        </is>
      </c>
      <c r="C2869" s="127" t="n">
        <v>25</v>
      </c>
      <c r="D2869" s="125" t="n"/>
    </row>
    <row r="2870">
      <c r="A2870" s="126" t="n">
        <v>45882</v>
      </c>
      <c r="B2870" s="125" t="inlineStr">
        <is>
          <t>Wiener Schnitzel</t>
        </is>
      </c>
      <c r="C2870" s="127" t="n">
        <v>14</v>
      </c>
      <c r="D2870" s="125" t="n"/>
    </row>
    <row r="2871">
      <c r="A2871" s="126" t="n">
        <v>45882</v>
      </c>
      <c r="B2871" s="125" t="inlineStr">
        <is>
          <t>Salmon Fillet</t>
        </is>
      </c>
      <c r="C2871" s="127" t="n">
        <v>8</v>
      </c>
      <c r="D2871" s="125" t="n"/>
    </row>
    <row r="2872">
      <c r="A2872" s="126" t="n">
        <v>45882</v>
      </c>
      <c r="B2872" s="125" t="inlineStr">
        <is>
          <t>Mushroom Risotto</t>
        </is>
      </c>
      <c r="C2872" s="127" t="n">
        <v>6</v>
      </c>
      <c r="D2872" s="125" t="n"/>
    </row>
    <row r="2873">
      <c r="A2873" s="126" t="n">
        <v>45882</v>
      </c>
      <c r="B2873" s="125" t="inlineStr">
        <is>
          <t>Cheeseburger</t>
        </is>
      </c>
      <c r="C2873" s="127" t="n">
        <v>25</v>
      </c>
      <c r="D2873" s="125" t="n"/>
    </row>
    <row r="2874">
      <c r="A2874" s="126" t="n">
        <v>45882</v>
      </c>
      <c r="B2874" s="125" t="inlineStr">
        <is>
          <t>Tiramisu</t>
        </is>
      </c>
      <c r="C2874" s="127" t="n">
        <v>19</v>
      </c>
      <c r="D2874" s="125" t="n"/>
    </row>
    <row r="2875">
      <c r="A2875" s="126" t="n">
        <v>45882</v>
      </c>
      <c r="B2875" s="125" t="inlineStr">
        <is>
          <t>Chocolate Fondant</t>
        </is>
      </c>
      <c r="C2875" s="127" t="n">
        <v>7</v>
      </c>
      <c r="D2875" s="125" t="n"/>
    </row>
    <row r="2876">
      <c r="A2876" s="126" t="n">
        <v>45882</v>
      </c>
      <c r="B2876" s="125" t="inlineStr">
        <is>
          <t>Lemon Sorbet</t>
        </is>
      </c>
      <c r="C2876" s="127" t="n">
        <v>3</v>
      </c>
      <c r="D2876" s="125" t="n"/>
    </row>
    <row r="2877">
      <c r="A2877" s="126" t="n">
        <v>45882</v>
      </c>
      <c r="B2877" s="125" t="inlineStr">
        <is>
          <t>Espresso</t>
        </is>
      </c>
      <c r="C2877" s="127" t="n">
        <v>42</v>
      </c>
      <c r="D2877" s="125" t="n"/>
    </row>
    <row r="2878">
      <c r="A2878" s="126" t="n">
        <v>45882</v>
      </c>
      <c r="B2878" s="125" t="inlineStr">
        <is>
          <t>Cappuccino</t>
        </is>
      </c>
      <c r="C2878" s="127" t="n">
        <v>34</v>
      </c>
      <c r="D2878" s="125" t="n"/>
    </row>
    <row r="2879">
      <c r="A2879" s="126" t="n">
        <v>45882</v>
      </c>
      <c r="B2879" s="125" t="inlineStr">
        <is>
          <t>Homemade Lemonade</t>
        </is>
      </c>
      <c r="C2879" s="127" t="n">
        <v>36</v>
      </c>
      <c r="D2879" s="125" t="n"/>
    </row>
    <row r="2880">
      <c r="A2880" s="126" t="n">
        <v>45883</v>
      </c>
      <c r="B2880" s="125" t="inlineStr">
        <is>
          <t>Bruschetta</t>
        </is>
      </c>
      <c r="C2880" s="127" t="n">
        <v>10</v>
      </c>
      <c r="D2880" s="125" t="n"/>
    </row>
    <row r="2881">
      <c r="A2881" s="126" t="n">
        <v>45883</v>
      </c>
      <c r="B2881" s="125" t="inlineStr">
        <is>
          <t>Caesar Salad</t>
        </is>
      </c>
      <c r="C2881" s="127" t="n">
        <v>16</v>
      </c>
      <c r="D2881" s="125" t="n"/>
    </row>
    <row r="2882">
      <c r="A2882" s="126" t="n">
        <v>45883</v>
      </c>
      <c r="B2882" s="125" t="inlineStr">
        <is>
          <t>Tomato Soup</t>
        </is>
      </c>
      <c r="C2882" s="127" t="n">
        <v>5</v>
      </c>
      <c r="D2882" s="125" t="n"/>
    </row>
    <row r="2883">
      <c r="A2883" s="126" t="n">
        <v>45883</v>
      </c>
      <c r="B2883" s="125" t="inlineStr">
        <is>
          <t>Spaghetti Carbonara</t>
        </is>
      </c>
      <c r="C2883" s="127" t="n">
        <v>25</v>
      </c>
      <c r="D2883" s="125" t="n"/>
    </row>
    <row r="2884">
      <c r="A2884" s="126" t="n">
        <v>45883</v>
      </c>
      <c r="B2884" s="125" t="inlineStr">
        <is>
          <t>Pizza Margherita</t>
        </is>
      </c>
      <c r="C2884" s="127" t="n">
        <v>36</v>
      </c>
      <c r="D2884" s="125" t="n"/>
    </row>
    <row r="2885">
      <c r="A2885" s="126" t="n">
        <v>45883</v>
      </c>
      <c r="B2885" s="125" t="inlineStr">
        <is>
          <t>Wiener Schnitzel</t>
        </is>
      </c>
      <c r="C2885" s="127" t="n">
        <v>22</v>
      </c>
      <c r="D2885" s="125" t="n"/>
    </row>
    <row r="2886">
      <c r="A2886" s="126" t="n">
        <v>45883</v>
      </c>
      <c r="B2886" s="125" t="inlineStr">
        <is>
          <t>Salmon Fillet</t>
        </is>
      </c>
      <c r="C2886" s="127" t="n">
        <v>7</v>
      </c>
      <c r="D2886" s="125" t="n"/>
    </row>
    <row r="2887">
      <c r="A2887" s="126" t="n">
        <v>45883</v>
      </c>
      <c r="B2887" s="125" t="inlineStr">
        <is>
          <t>Mushroom Risotto</t>
        </is>
      </c>
      <c r="C2887" s="127" t="n">
        <v>7</v>
      </c>
      <c r="D2887" s="125" t="n"/>
    </row>
    <row r="2888">
      <c r="A2888" s="126" t="n">
        <v>45883</v>
      </c>
      <c r="B2888" s="125" t="inlineStr">
        <is>
          <t>Cheeseburger</t>
        </is>
      </c>
      <c r="C2888" s="127" t="n">
        <v>25</v>
      </c>
      <c r="D2888" s="125" t="n"/>
    </row>
    <row r="2889">
      <c r="A2889" s="126" t="n">
        <v>45883</v>
      </c>
      <c r="B2889" s="125" t="inlineStr">
        <is>
          <t>Tiramisu</t>
        </is>
      </c>
      <c r="C2889" s="127" t="n">
        <v>19</v>
      </c>
      <c r="D2889" s="125" t="n"/>
    </row>
    <row r="2890">
      <c r="A2890" s="126" t="n">
        <v>45883</v>
      </c>
      <c r="B2890" s="125" t="inlineStr">
        <is>
          <t>Chocolate Fondant</t>
        </is>
      </c>
      <c r="C2890" s="127" t="n">
        <v>7</v>
      </c>
      <c r="D2890" s="125" t="n"/>
    </row>
    <row r="2891">
      <c r="A2891" s="126" t="n">
        <v>45883</v>
      </c>
      <c r="B2891" s="125" t="inlineStr">
        <is>
          <t>Lemon Sorbet</t>
        </is>
      </c>
      <c r="C2891" s="127" t="n">
        <v>4</v>
      </c>
      <c r="D2891" s="125" t="n"/>
    </row>
    <row r="2892">
      <c r="A2892" s="126" t="n">
        <v>45883</v>
      </c>
      <c r="B2892" s="125" t="inlineStr">
        <is>
          <t>Espresso</t>
        </is>
      </c>
      <c r="C2892" s="127" t="n">
        <v>33</v>
      </c>
      <c r="D2892" s="125" t="n"/>
    </row>
    <row r="2893">
      <c r="A2893" s="126" t="n">
        <v>45883</v>
      </c>
      <c r="B2893" s="125" t="inlineStr">
        <is>
          <t>Cappuccino</t>
        </is>
      </c>
      <c r="C2893" s="127" t="n">
        <v>49</v>
      </c>
      <c r="D2893" s="125" t="n"/>
    </row>
    <row r="2894">
      <c r="A2894" s="126" t="n">
        <v>45883</v>
      </c>
      <c r="B2894" s="125" t="inlineStr">
        <is>
          <t>Homemade Lemonade</t>
        </is>
      </c>
      <c r="C2894" s="127" t="n">
        <v>39</v>
      </c>
      <c r="D2894" s="125" t="n"/>
    </row>
    <row r="2895">
      <c r="A2895" s="126" t="n">
        <v>45884</v>
      </c>
      <c r="B2895" s="125" t="inlineStr">
        <is>
          <t>Bruschetta</t>
        </is>
      </c>
      <c r="C2895" s="127" t="n">
        <v>24</v>
      </c>
      <c r="D2895" s="125" t="n"/>
    </row>
    <row r="2896">
      <c r="A2896" s="126" t="n">
        <v>45884</v>
      </c>
      <c r="B2896" s="125" t="inlineStr">
        <is>
          <t>Caesar Salad</t>
        </is>
      </c>
      <c r="C2896" s="127" t="n">
        <v>20</v>
      </c>
      <c r="D2896" s="125" t="n"/>
    </row>
    <row r="2897">
      <c r="A2897" s="126" t="n">
        <v>45884</v>
      </c>
      <c r="B2897" s="125" t="inlineStr">
        <is>
          <t>Tomato Soup</t>
        </is>
      </c>
      <c r="C2897" s="127" t="n">
        <v>6</v>
      </c>
      <c r="D2897" s="125" t="n"/>
    </row>
    <row r="2898">
      <c r="A2898" s="126" t="n">
        <v>45884</v>
      </c>
      <c r="B2898" s="125" t="inlineStr">
        <is>
          <t>Spaghetti Carbonara</t>
        </is>
      </c>
      <c r="C2898" s="127" t="n">
        <v>40</v>
      </c>
      <c r="D2898" s="125" t="n"/>
    </row>
    <row r="2899">
      <c r="A2899" s="126" t="n">
        <v>45884</v>
      </c>
      <c r="B2899" s="125" t="inlineStr">
        <is>
          <t>Pizza Margherita</t>
        </is>
      </c>
      <c r="C2899" s="127" t="n">
        <v>41</v>
      </c>
      <c r="D2899" s="125" t="n"/>
    </row>
    <row r="2900">
      <c r="A2900" s="126" t="n">
        <v>45884</v>
      </c>
      <c r="B2900" s="125" t="inlineStr">
        <is>
          <t>Wiener Schnitzel</t>
        </is>
      </c>
      <c r="C2900" s="127" t="n">
        <v>26</v>
      </c>
      <c r="D2900" s="125" t="n"/>
    </row>
    <row r="2901">
      <c r="A2901" s="126" t="n">
        <v>45884</v>
      </c>
      <c r="B2901" s="125" t="inlineStr">
        <is>
          <t>Salmon Fillet</t>
        </is>
      </c>
      <c r="C2901" s="127" t="n">
        <v>6</v>
      </c>
      <c r="D2901" s="125" t="n"/>
    </row>
    <row r="2902">
      <c r="A2902" s="126" t="n">
        <v>45884</v>
      </c>
      <c r="B2902" s="125" t="inlineStr">
        <is>
          <t>Mushroom Risotto</t>
        </is>
      </c>
      <c r="C2902" s="127" t="n">
        <v>7</v>
      </c>
      <c r="D2902" s="125" t="n"/>
    </row>
    <row r="2903">
      <c r="A2903" s="126" t="n">
        <v>45884</v>
      </c>
      <c r="B2903" s="125" t="inlineStr">
        <is>
          <t>Cheeseburger</t>
        </is>
      </c>
      <c r="C2903" s="127" t="n">
        <v>37</v>
      </c>
      <c r="D2903" s="125" t="n"/>
    </row>
    <row r="2904">
      <c r="A2904" s="126" t="n">
        <v>45884</v>
      </c>
      <c r="B2904" s="125" t="inlineStr">
        <is>
          <t>Tiramisu</t>
        </is>
      </c>
      <c r="C2904" s="127" t="n">
        <v>14</v>
      </c>
      <c r="D2904" s="125" t="n"/>
    </row>
    <row r="2905">
      <c r="A2905" s="126" t="n">
        <v>45884</v>
      </c>
      <c r="B2905" s="125" t="inlineStr">
        <is>
          <t>Chocolate Fondant</t>
        </is>
      </c>
      <c r="C2905" s="127" t="n">
        <v>9</v>
      </c>
      <c r="D2905" s="125" t="n"/>
    </row>
    <row r="2906">
      <c r="A2906" s="126" t="n">
        <v>45884</v>
      </c>
      <c r="B2906" s="125" t="inlineStr">
        <is>
          <t>Lemon Sorbet</t>
        </is>
      </c>
      <c r="C2906" s="127" t="n">
        <v>8</v>
      </c>
      <c r="D2906" s="125" t="n"/>
    </row>
    <row r="2907">
      <c r="A2907" s="126" t="n">
        <v>45884</v>
      </c>
      <c r="B2907" s="125" t="inlineStr">
        <is>
          <t>Espresso</t>
        </is>
      </c>
      <c r="C2907" s="127" t="n">
        <v>64</v>
      </c>
      <c r="D2907" s="125" t="n"/>
    </row>
    <row r="2908">
      <c r="A2908" s="126" t="n">
        <v>45884</v>
      </c>
      <c r="B2908" s="125" t="inlineStr">
        <is>
          <t>Cappuccino</t>
        </is>
      </c>
      <c r="C2908" s="127" t="n">
        <v>35</v>
      </c>
      <c r="D2908" s="125" t="n"/>
    </row>
    <row r="2909">
      <c r="A2909" s="126" t="n">
        <v>45884</v>
      </c>
      <c r="B2909" s="125" t="inlineStr">
        <is>
          <t>Homemade Lemonade</t>
        </is>
      </c>
      <c r="C2909" s="127" t="n">
        <v>43</v>
      </c>
      <c r="D2909" s="125" t="n"/>
    </row>
    <row r="2910">
      <c r="A2910" s="126" t="n">
        <v>45885</v>
      </c>
      <c r="B2910" s="125" t="inlineStr">
        <is>
          <t>Bruschetta</t>
        </is>
      </c>
      <c r="C2910" s="127" t="n">
        <v>15</v>
      </c>
      <c r="D2910" s="125" t="n"/>
    </row>
    <row r="2911">
      <c r="A2911" s="126" t="n">
        <v>45885</v>
      </c>
      <c r="B2911" s="125" t="inlineStr">
        <is>
          <t>Caesar Salad</t>
        </is>
      </c>
      <c r="C2911" s="127" t="n">
        <v>16</v>
      </c>
      <c r="D2911" s="125" t="n"/>
    </row>
    <row r="2912">
      <c r="A2912" s="126" t="n">
        <v>45885</v>
      </c>
      <c r="B2912" s="125" t="inlineStr">
        <is>
          <t>Tomato Soup</t>
        </is>
      </c>
      <c r="C2912" s="127" t="n">
        <v>6</v>
      </c>
      <c r="D2912" s="125" t="n"/>
    </row>
    <row r="2913">
      <c r="A2913" s="126" t="n">
        <v>45885</v>
      </c>
      <c r="B2913" s="125" t="inlineStr">
        <is>
          <t>Spaghetti Carbonara</t>
        </is>
      </c>
      <c r="C2913" s="127" t="n">
        <v>57</v>
      </c>
      <c r="D2913" s="125" t="n"/>
    </row>
    <row r="2914">
      <c r="A2914" s="126" t="n">
        <v>45885</v>
      </c>
      <c r="B2914" s="125" t="inlineStr">
        <is>
          <t>Pizza Margherita</t>
        </is>
      </c>
      <c r="C2914" s="127" t="n">
        <v>42</v>
      </c>
      <c r="D2914" s="125" t="n"/>
    </row>
    <row r="2915">
      <c r="A2915" s="126" t="n">
        <v>45885</v>
      </c>
      <c r="B2915" s="125" t="inlineStr">
        <is>
          <t>Wiener Schnitzel</t>
        </is>
      </c>
      <c r="C2915" s="127" t="n">
        <v>37</v>
      </c>
      <c r="D2915" s="125" t="n"/>
    </row>
    <row r="2916">
      <c r="A2916" s="126" t="n">
        <v>45885</v>
      </c>
      <c r="B2916" s="125" t="inlineStr">
        <is>
          <t>Salmon Fillet</t>
        </is>
      </c>
      <c r="C2916" s="127" t="n">
        <v>11</v>
      </c>
      <c r="D2916" s="125" t="n"/>
    </row>
    <row r="2917">
      <c r="A2917" s="126" t="n">
        <v>45885</v>
      </c>
      <c r="B2917" s="125" t="inlineStr">
        <is>
          <t>Mushroom Risotto</t>
        </is>
      </c>
      <c r="C2917" s="127" t="n">
        <v>8</v>
      </c>
      <c r="D2917" s="125" t="n"/>
    </row>
    <row r="2918">
      <c r="A2918" s="126" t="n">
        <v>45885</v>
      </c>
      <c r="B2918" s="125" t="inlineStr">
        <is>
          <t>Cheeseburger</t>
        </is>
      </c>
      <c r="C2918" s="127" t="n">
        <v>50</v>
      </c>
      <c r="D2918" s="125" t="n"/>
    </row>
    <row r="2919">
      <c r="A2919" s="126" t="n">
        <v>45885</v>
      </c>
      <c r="B2919" s="125" t="inlineStr">
        <is>
          <t>Tiramisu</t>
        </is>
      </c>
      <c r="C2919" s="127" t="n">
        <v>15</v>
      </c>
      <c r="D2919" s="125" t="n"/>
    </row>
    <row r="2920">
      <c r="A2920" s="126" t="n">
        <v>45885</v>
      </c>
      <c r="B2920" s="125" t="inlineStr">
        <is>
          <t>Chocolate Fondant</t>
        </is>
      </c>
      <c r="C2920" s="127" t="n">
        <v>10</v>
      </c>
      <c r="D2920" s="125" t="n"/>
    </row>
    <row r="2921">
      <c r="A2921" s="126" t="n">
        <v>45885</v>
      </c>
      <c r="B2921" s="125" t="inlineStr">
        <is>
          <t>Lemon Sorbet</t>
        </is>
      </c>
      <c r="C2921" s="127" t="n">
        <v>9</v>
      </c>
      <c r="D2921" s="125" t="n"/>
    </row>
    <row r="2922">
      <c r="A2922" s="126" t="n">
        <v>45885</v>
      </c>
      <c r="B2922" s="125" t="inlineStr">
        <is>
          <t>Espresso</t>
        </is>
      </c>
      <c r="C2922" s="127" t="n">
        <v>81</v>
      </c>
      <c r="D2922" s="125" t="n"/>
    </row>
    <row r="2923">
      <c r="A2923" s="126" t="n">
        <v>45885</v>
      </c>
      <c r="B2923" s="125" t="inlineStr">
        <is>
          <t>Cappuccino</t>
        </is>
      </c>
      <c r="C2923" s="127" t="n">
        <v>61</v>
      </c>
      <c r="D2923" s="125" t="n"/>
    </row>
    <row r="2924">
      <c r="A2924" s="126" t="n">
        <v>45885</v>
      </c>
      <c r="B2924" s="125" t="inlineStr">
        <is>
          <t>Homemade Lemonade</t>
        </is>
      </c>
      <c r="C2924" s="127" t="n">
        <v>77</v>
      </c>
      <c r="D2924" s="125" t="n"/>
    </row>
    <row r="2925">
      <c r="A2925" s="126" t="n">
        <v>45886</v>
      </c>
      <c r="B2925" s="125" t="inlineStr">
        <is>
          <t>Bruschetta</t>
        </is>
      </c>
      <c r="C2925" s="127" t="n">
        <v>19</v>
      </c>
      <c r="D2925" s="125" t="n"/>
    </row>
    <row r="2926">
      <c r="A2926" s="126" t="n">
        <v>45886</v>
      </c>
      <c r="B2926" s="125" t="inlineStr">
        <is>
          <t>Caesar Salad</t>
        </is>
      </c>
      <c r="C2926" s="127" t="n">
        <v>18</v>
      </c>
      <c r="D2926" s="125" t="n"/>
    </row>
    <row r="2927">
      <c r="A2927" s="126" t="n">
        <v>45886</v>
      </c>
      <c r="B2927" s="125" t="inlineStr">
        <is>
          <t>Tomato Soup</t>
        </is>
      </c>
      <c r="C2927" s="127" t="n">
        <v>6</v>
      </c>
      <c r="D2927" s="125" t="n"/>
    </row>
    <row r="2928">
      <c r="A2928" s="126" t="n">
        <v>45886</v>
      </c>
      <c r="B2928" s="125" t="inlineStr">
        <is>
          <t>Spaghetti Carbonara</t>
        </is>
      </c>
      <c r="C2928" s="127" t="n">
        <v>37</v>
      </c>
      <c r="D2928" s="125" t="n"/>
    </row>
    <row r="2929">
      <c r="A2929" s="126" t="n">
        <v>45886</v>
      </c>
      <c r="B2929" s="125" t="inlineStr">
        <is>
          <t>Pizza Margherita</t>
        </is>
      </c>
      <c r="C2929" s="127" t="n">
        <v>45</v>
      </c>
      <c r="D2929" s="125" t="n"/>
    </row>
    <row r="2930">
      <c r="A2930" s="126" t="n">
        <v>45886</v>
      </c>
      <c r="B2930" s="125" t="inlineStr">
        <is>
          <t>Wiener Schnitzel</t>
        </is>
      </c>
      <c r="C2930" s="127" t="n">
        <v>23</v>
      </c>
      <c r="D2930" s="125" t="n"/>
    </row>
    <row r="2931">
      <c r="A2931" s="126" t="n">
        <v>45886</v>
      </c>
      <c r="B2931" s="125" t="inlineStr">
        <is>
          <t>Salmon Fillet</t>
        </is>
      </c>
      <c r="C2931" s="127" t="n">
        <v>8</v>
      </c>
      <c r="D2931" s="125" t="n"/>
    </row>
    <row r="2932">
      <c r="A2932" s="126" t="n">
        <v>45886</v>
      </c>
      <c r="B2932" s="125" t="inlineStr">
        <is>
          <t>Mushroom Risotto</t>
        </is>
      </c>
      <c r="C2932" s="127" t="n">
        <v>6</v>
      </c>
      <c r="D2932" s="125" t="n"/>
    </row>
    <row r="2933">
      <c r="A2933" s="126" t="n">
        <v>45886</v>
      </c>
      <c r="B2933" s="125" t="inlineStr">
        <is>
          <t>Cheeseburger</t>
        </is>
      </c>
      <c r="C2933" s="127" t="n">
        <v>40</v>
      </c>
      <c r="D2933" s="125" t="n"/>
    </row>
    <row r="2934">
      <c r="A2934" s="126" t="n">
        <v>45886</v>
      </c>
      <c r="B2934" s="125" t="inlineStr">
        <is>
          <t>Tiramisu</t>
        </is>
      </c>
      <c r="C2934" s="127" t="n">
        <v>19</v>
      </c>
      <c r="D2934" s="125" t="n"/>
    </row>
    <row r="2935">
      <c r="A2935" s="126" t="n">
        <v>45886</v>
      </c>
      <c r="B2935" s="125" t="inlineStr">
        <is>
          <t>Chocolate Fondant</t>
        </is>
      </c>
      <c r="C2935" s="127" t="n">
        <v>5</v>
      </c>
      <c r="D2935" s="125" t="n"/>
    </row>
    <row r="2936">
      <c r="A2936" s="126" t="n">
        <v>45886</v>
      </c>
      <c r="B2936" s="125" t="inlineStr">
        <is>
          <t>Lemon Sorbet</t>
        </is>
      </c>
      <c r="C2936" s="127" t="n">
        <v>7</v>
      </c>
      <c r="D2936" s="125" t="n"/>
    </row>
    <row r="2937">
      <c r="A2937" s="126" t="n">
        <v>45886</v>
      </c>
      <c r="B2937" s="125" t="inlineStr">
        <is>
          <t>Espresso</t>
        </is>
      </c>
      <c r="C2937" s="127" t="n">
        <v>47</v>
      </c>
      <c r="D2937" s="125" t="n"/>
    </row>
    <row r="2938">
      <c r="A2938" s="126" t="n">
        <v>45886</v>
      </c>
      <c r="B2938" s="125" t="inlineStr">
        <is>
          <t>Cappuccino</t>
        </is>
      </c>
      <c r="C2938" s="127" t="n">
        <v>39</v>
      </c>
      <c r="D2938" s="125" t="n"/>
    </row>
    <row r="2939">
      <c r="A2939" s="126" t="n">
        <v>45886</v>
      </c>
      <c r="B2939" s="125" t="inlineStr">
        <is>
          <t>Homemade Lemonade</t>
        </is>
      </c>
      <c r="C2939" s="127" t="n">
        <v>59</v>
      </c>
      <c r="D2939" s="125" t="n"/>
    </row>
    <row r="2940">
      <c r="A2940" s="126" t="n">
        <v>45888</v>
      </c>
      <c r="B2940" s="125" t="inlineStr">
        <is>
          <t>Bruschetta</t>
        </is>
      </c>
      <c r="C2940" s="127" t="n">
        <v>11</v>
      </c>
      <c r="D2940" s="125" t="n"/>
    </row>
    <row r="2941">
      <c r="A2941" s="126" t="n">
        <v>45888</v>
      </c>
      <c r="B2941" s="125" t="inlineStr">
        <is>
          <t>Caesar Salad</t>
        </is>
      </c>
      <c r="C2941" s="127" t="n">
        <v>9</v>
      </c>
      <c r="D2941" s="125" t="n"/>
    </row>
    <row r="2942">
      <c r="A2942" s="126" t="n">
        <v>45888</v>
      </c>
      <c r="B2942" s="125" t="inlineStr">
        <is>
          <t>Tomato Soup</t>
        </is>
      </c>
      <c r="C2942" s="127" t="n">
        <v>2</v>
      </c>
      <c r="D2942" s="125" t="n"/>
    </row>
    <row r="2943">
      <c r="A2943" s="126" t="n">
        <v>45888</v>
      </c>
      <c r="B2943" s="125" t="inlineStr">
        <is>
          <t>Spaghetti Carbonara</t>
        </is>
      </c>
      <c r="C2943" s="127" t="n">
        <v>21</v>
      </c>
      <c r="D2943" s="125" t="n"/>
    </row>
    <row r="2944">
      <c r="A2944" s="126" t="n">
        <v>45888</v>
      </c>
      <c r="B2944" s="125" t="inlineStr">
        <is>
          <t>Pizza Margherita</t>
        </is>
      </c>
      <c r="C2944" s="127" t="n">
        <v>24</v>
      </c>
      <c r="D2944" s="125" t="n"/>
    </row>
    <row r="2945">
      <c r="A2945" s="126" t="n">
        <v>45888</v>
      </c>
      <c r="B2945" s="125" t="inlineStr">
        <is>
          <t>Wiener Schnitzel</t>
        </is>
      </c>
      <c r="C2945" s="127" t="n">
        <v>15</v>
      </c>
      <c r="D2945" s="125" t="n"/>
    </row>
    <row r="2946">
      <c r="A2946" s="126" t="n">
        <v>45888</v>
      </c>
      <c r="B2946" s="125" t="inlineStr">
        <is>
          <t>Salmon Fillet</t>
        </is>
      </c>
      <c r="C2946" s="127" t="n">
        <v>8</v>
      </c>
      <c r="D2946" s="125" t="n"/>
    </row>
    <row r="2947">
      <c r="A2947" s="126" t="n">
        <v>45888</v>
      </c>
      <c r="B2947" s="125" t="inlineStr">
        <is>
          <t>Mushroom Risotto</t>
        </is>
      </c>
      <c r="C2947" s="127" t="n">
        <v>5</v>
      </c>
      <c r="D2947" s="125" t="n"/>
    </row>
    <row r="2948">
      <c r="A2948" s="126" t="n">
        <v>45888</v>
      </c>
      <c r="B2948" s="125" t="inlineStr">
        <is>
          <t>Cheeseburger</t>
        </is>
      </c>
      <c r="C2948" s="127" t="n">
        <v>16</v>
      </c>
      <c r="D2948" s="125" t="n"/>
    </row>
    <row r="2949">
      <c r="A2949" s="126" t="n">
        <v>45888</v>
      </c>
      <c r="B2949" s="125" t="inlineStr">
        <is>
          <t>Tiramisu</t>
        </is>
      </c>
      <c r="C2949" s="127" t="n">
        <v>18</v>
      </c>
      <c r="D2949" s="125" t="n"/>
    </row>
    <row r="2950">
      <c r="A2950" s="126" t="n">
        <v>45888</v>
      </c>
      <c r="B2950" s="125" t="inlineStr">
        <is>
          <t>Chocolate Fondant</t>
        </is>
      </c>
      <c r="C2950" s="127" t="n">
        <v>6</v>
      </c>
      <c r="D2950" s="125" t="n"/>
    </row>
    <row r="2951">
      <c r="A2951" s="126" t="n">
        <v>45888</v>
      </c>
      <c r="B2951" s="125" t="inlineStr">
        <is>
          <t>Lemon Sorbet</t>
        </is>
      </c>
      <c r="C2951" s="127" t="n">
        <v>5</v>
      </c>
      <c r="D2951" s="125" t="n"/>
    </row>
    <row r="2952">
      <c r="A2952" s="126" t="n">
        <v>45888</v>
      </c>
      <c r="B2952" s="125" t="inlineStr">
        <is>
          <t>Espresso</t>
        </is>
      </c>
      <c r="C2952" s="127" t="n">
        <v>34</v>
      </c>
      <c r="D2952" s="125" t="n"/>
    </row>
    <row r="2953">
      <c r="A2953" s="126" t="n">
        <v>45888</v>
      </c>
      <c r="B2953" s="125" t="inlineStr">
        <is>
          <t>Cappuccino</t>
        </is>
      </c>
      <c r="C2953" s="127" t="n">
        <v>27</v>
      </c>
      <c r="D2953" s="125" t="n"/>
    </row>
    <row r="2954">
      <c r="A2954" s="126" t="n">
        <v>45888</v>
      </c>
      <c r="B2954" s="125" t="inlineStr">
        <is>
          <t>Homemade Lemonade</t>
        </is>
      </c>
      <c r="C2954" s="127" t="n">
        <v>31</v>
      </c>
      <c r="D2954" s="125" t="n"/>
    </row>
    <row r="2955">
      <c r="A2955" s="126" t="n">
        <v>45889</v>
      </c>
      <c r="B2955" s="125" t="inlineStr">
        <is>
          <t>Bruschetta</t>
        </is>
      </c>
      <c r="C2955" s="127" t="n">
        <v>17</v>
      </c>
      <c r="D2955" s="125" t="n"/>
    </row>
    <row r="2956">
      <c r="A2956" s="126" t="n">
        <v>45889</v>
      </c>
      <c r="B2956" s="125" t="inlineStr">
        <is>
          <t>Caesar Salad</t>
        </is>
      </c>
      <c r="C2956" s="127" t="n">
        <v>13</v>
      </c>
      <c r="D2956" s="125" t="n"/>
    </row>
    <row r="2957">
      <c r="A2957" s="126" t="n">
        <v>45889</v>
      </c>
      <c r="B2957" s="125" t="inlineStr">
        <is>
          <t>Tomato Soup</t>
        </is>
      </c>
      <c r="C2957" s="127" t="n">
        <v>4</v>
      </c>
      <c r="D2957" s="125" t="n"/>
    </row>
    <row r="2958">
      <c r="A2958" s="126" t="n">
        <v>45889</v>
      </c>
      <c r="B2958" s="125" t="inlineStr">
        <is>
          <t>Spaghetti Carbonara</t>
        </is>
      </c>
      <c r="C2958" s="127" t="n">
        <v>22</v>
      </c>
      <c r="D2958" s="125" t="n"/>
    </row>
    <row r="2959">
      <c r="A2959" s="126" t="n">
        <v>45889</v>
      </c>
      <c r="B2959" s="125" t="inlineStr">
        <is>
          <t>Pizza Margherita</t>
        </is>
      </c>
      <c r="C2959" s="127" t="n">
        <v>31</v>
      </c>
      <c r="D2959" s="125" t="n"/>
    </row>
    <row r="2960">
      <c r="A2960" s="126" t="n">
        <v>45889</v>
      </c>
      <c r="B2960" s="125" t="inlineStr">
        <is>
          <t>Wiener Schnitzel</t>
        </is>
      </c>
      <c r="C2960" s="127" t="n">
        <v>15</v>
      </c>
      <c r="D2960" s="125" t="n"/>
    </row>
    <row r="2961">
      <c r="A2961" s="126" t="n">
        <v>45889</v>
      </c>
      <c r="B2961" s="125" t="inlineStr">
        <is>
          <t>Salmon Fillet</t>
        </is>
      </c>
      <c r="C2961" s="127" t="n">
        <v>7</v>
      </c>
      <c r="D2961" s="125" t="n"/>
    </row>
    <row r="2962">
      <c r="A2962" s="126" t="n">
        <v>45889</v>
      </c>
      <c r="B2962" s="125" t="inlineStr">
        <is>
          <t>Mushroom Risotto</t>
        </is>
      </c>
      <c r="C2962" s="127" t="n">
        <v>6</v>
      </c>
      <c r="D2962" s="125" t="n"/>
    </row>
    <row r="2963">
      <c r="A2963" s="126" t="n">
        <v>45889</v>
      </c>
      <c r="B2963" s="125" t="inlineStr">
        <is>
          <t>Cheeseburger</t>
        </is>
      </c>
      <c r="C2963" s="127" t="n">
        <v>20</v>
      </c>
      <c r="D2963" s="125" t="n"/>
    </row>
    <row r="2964">
      <c r="A2964" s="126" t="n">
        <v>45889</v>
      </c>
      <c r="B2964" s="125" t="inlineStr">
        <is>
          <t>Tiramisu</t>
        </is>
      </c>
      <c r="C2964" s="127" t="n">
        <v>17</v>
      </c>
      <c r="D2964" s="125" t="n"/>
    </row>
    <row r="2965">
      <c r="A2965" s="126" t="n">
        <v>45889</v>
      </c>
      <c r="B2965" s="125" t="inlineStr">
        <is>
          <t>Chocolate Fondant</t>
        </is>
      </c>
      <c r="C2965" s="127" t="n">
        <v>9</v>
      </c>
      <c r="D2965" s="125" t="n"/>
    </row>
    <row r="2966">
      <c r="A2966" s="126" t="n">
        <v>45889</v>
      </c>
      <c r="B2966" s="125" t="inlineStr">
        <is>
          <t>Lemon Sorbet</t>
        </is>
      </c>
      <c r="C2966" s="127" t="n">
        <v>6</v>
      </c>
      <c r="D2966" s="125" t="n"/>
    </row>
    <row r="2967">
      <c r="A2967" s="126" t="n">
        <v>45889</v>
      </c>
      <c r="B2967" s="125" t="inlineStr">
        <is>
          <t>Espresso</t>
        </is>
      </c>
      <c r="C2967" s="127" t="n">
        <v>28</v>
      </c>
      <c r="D2967" s="125" t="n"/>
    </row>
    <row r="2968">
      <c r="A2968" s="126" t="n">
        <v>45889</v>
      </c>
      <c r="B2968" s="125" t="inlineStr">
        <is>
          <t>Cappuccino</t>
        </is>
      </c>
      <c r="C2968" s="127" t="n">
        <v>27</v>
      </c>
      <c r="D2968" s="125" t="n"/>
    </row>
    <row r="2969">
      <c r="A2969" s="126" t="n">
        <v>45889</v>
      </c>
      <c r="B2969" s="125" t="inlineStr">
        <is>
          <t>Homemade Lemonade</t>
        </is>
      </c>
      <c r="C2969" s="127" t="n">
        <v>36</v>
      </c>
      <c r="D2969" s="125" t="n"/>
    </row>
    <row r="2970">
      <c r="A2970" s="126" t="n">
        <v>45890</v>
      </c>
      <c r="B2970" s="125" t="inlineStr">
        <is>
          <t>Bruschetta</t>
        </is>
      </c>
      <c r="C2970" s="127" t="n">
        <v>15</v>
      </c>
      <c r="D2970" s="125" t="n"/>
    </row>
    <row r="2971">
      <c r="A2971" s="126" t="n">
        <v>45890</v>
      </c>
      <c r="B2971" s="125" t="inlineStr">
        <is>
          <t>Caesar Salad</t>
        </is>
      </c>
      <c r="C2971" s="127" t="n">
        <v>14</v>
      </c>
      <c r="D2971" s="125" t="n"/>
    </row>
    <row r="2972">
      <c r="A2972" s="126" t="n">
        <v>45890</v>
      </c>
      <c r="B2972" s="125" t="inlineStr">
        <is>
          <t>Tomato Soup</t>
        </is>
      </c>
      <c r="C2972" s="127" t="n">
        <v>5</v>
      </c>
      <c r="D2972" s="125" t="n"/>
    </row>
    <row r="2973">
      <c r="A2973" s="126" t="n">
        <v>45890</v>
      </c>
      <c r="B2973" s="125" t="inlineStr">
        <is>
          <t>Spaghetti Carbonara</t>
        </is>
      </c>
      <c r="C2973" s="127" t="n">
        <v>29</v>
      </c>
      <c r="D2973" s="125" t="n"/>
    </row>
    <row r="2974">
      <c r="A2974" s="126" t="n">
        <v>45890</v>
      </c>
      <c r="B2974" s="125" t="inlineStr">
        <is>
          <t>Pizza Margherita</t>
        </is>
      </c>
      <c r="C2974" s="127" t="n">
        <v>28</v>
      </c>
      <c r="D2974" s="125" t="n"/>
    </row>
    <row r="2975">
      <c r="A2975" s="126" t="n">
        <v>45890</v>
      </c>
      <c r="B2975" s="125" t="inlineStr">
        <is>
          <t>Wiener Schnitzel</t>
        </is>
      </c>
      <c r="C2975" s="127" t="n">
        <v>22</v>
      </c>
      <c r="D2975" s="125" t="n"/>
    </row>
    <row r="2976">
      <c r="A2976" s="126" t="n">
        <v>45890</v>
      </c>
      <c r="B2976" s="125" t="inlineStr">
        <is>
          <t>Salmon Fillet</t>
        </is>
      </c>
      <c r="C2976" s="127" t="n">
        <v>7</v>
      </c>
      <c r="D2976" s="125" t="n"/>
    </row>
    <row r="2977">
      <c r="A2977" s="126" t="n">
        <v>45890</v>
      </c>
      <c r="B2977" s="125" t="inlineStr">
        <is>
          <t>Mushroom Risotto</t>
        </is>
      </c>
      <c r="C2977" s="127" t="n">
        <v>6</v>
      </c>
      <c r="D2977" s="125" t="n"/>
    </row>
    <row r="2978">
      <c r="A2978" s="126" t="n">
        <v>45890</v>
      </c>
      <c r="B2978" s="125" t="inlineStr">
        <is>
          <t>Cheeseburger</t>
        </is>
      </c>
      <c r="C2978" s="127" t="n">
        <v>22</v>
      </c>
      <c r="D2978" s="125" t="n"/>
    </row>
    <row r="2979">
      <c r="A2979" s="126" t="n">
        <v>45890</v>
      </c>
      <c r="B2979" s="125" t="inlineStr">
        <is>
          <t>Tiramisu</t>
        </is>
      </c>
      <c r="C2979" s="127" t="n">
        <v>13</v>
      </c>
      <c r="D2979" s="125" t="n"/>
    </row>
    <row r="2980">
      <c r="A2980" s="126" t="n">
        <v>45890</v>
      </c>
      <c r="B2980" s="125" t="inlineStr">
        <is>
          <t>Chocolate Fondant</t>
        </is>
      </c>
      <c r="C2980" s="127" t="n">
        <v>5</v>
      </c>
      <c r="D2980" s="125" t="n"/>
    </row>
    <row r="2981">
      <c r="A2981" s="126" t="n">
        <v>45890</v>
      </c>
      <c r="B2981" s="125" t="inlineStr">
        <is>
          <t>Lemon Sorbet</t>
        </is>
      </c>
      <c r="C2981" s="127" t="n">
        <v>5</v>
      </c>
      <c r="D2981" s="125" t="n"/>
    </row>
    <row r="2982">
      <c r="A2982" s="126" t="n">
        <v>45890</v>
      </c>
      <c r="B2982" s="125" t="inlineStr">
        <is>
          <t>Espresso</t>
        </is>
      </c>
      <c r="C2982" s="127" t="n">
        <v>32</v>
      </c>
      <c r="D2982" s="125" t="n"/>
    </row>
    <row r="2983">
      <c r="A2983" s="126" t="n">
        <v>45890</v>
      </c>
      <c r="B2983" s="125" t="inlineStr">
        <is>
          <t>Cappuccino</t>
        </is>
      </c>
      <c r="C2983" s="127" t="n">
        <v>16</v>
      </c>
      <c r="D2983" s="125" t="n"/>
    </row>
    <row r="2984">
      <c r="A2984" s="126" t="n">
        <v>45890</v>
      </c>
      <c r="B2984" s="125" t="inlineStr">
        <is>
          <t>Homemade Lemonade</t>
        </is>
      </c>
      <c r="C2984" s="127" t="n">
        <v>45</v>
      </c>
      <c r="D2984" s="125" t="n"/>
    </row>
    <row r="2985">
      <c r="A2985" s="126" t="n">
        <v>45891</v>
      </c>
      <c r="B2985" s="125" t="inlineStr">
        <is>
          <t>Bruschetta</t>
        </is>
      </c>
      <c r="C2985" s="127" t="n">
        <v>16</v>
      </c>
      <c r="D2985" s="125" t="n"/>
    </row>
    <row r="2986">
      <c r="A2986" s="126" t="n">
        <v>45891</v>
      </c>
      <c r="B2986" s="125" t="inlineStr">
        <is>
          <t>Caesar Salad</t>
        </is>
      </c>
      <c r="C2986" s="127" t="n">
        <v>15</v>
      </c>
      <c r="D2986" s="125" t="n"/>
    </row>
    <row r="2987">
      <c r="A2987" s="126" t="n">
        <v>45891</v>
      </c>
      <c r="B2987" s="125" t="inlineStr">
        <is>
          <t>Tomato Soup</t>
        </is>
      </c>
      <c r="C2987" s="127" t="n">
        <v>5</v>
      </c>
      <c r="D2987" s="125" t="n"/>
    </row>
    <row r="2988">
      <c r="A2988" s="126" t="n">
        <v>45891</v>
      </c>
      <c r="B2988" s="125" t="inlineStr">
        <is>
          <t>Spaghetti Carbonara</t>
        </is>
      </c>
      <c r="C2988" s="127" t="n">
        <v>21</v>
      </c>
      <c r="D2988" s="125" t="n"/>
    </row>
    <row r="2989">
      <c r="A2989" s="126" t="n">
        <v>45891</v>
      </c>
      <c r="B2989" s="125" t="inlineStr">
        <is>
          <t>Pizza Margherita</t>
        </is>
      </c>
      <c r="C2989" s="127" t="n">
        <v>57</v>
      </c>
      <c r="D2989" s="125" t="n"/>
    </row>
    <row r="2990">
      <c r="A2990" s="126" t="n">
        <v>45891</v>
      </c>
      <c r="B2990" s="125" t="inlineStr">
        <is>
          <t>Wiener Schnitzel</t>
        </is>
      </c>
      <c r="C2990" s="127" t="n">
        <v>22</v>
      </c>
      <c r="D2990" s="125" t="n"/>
    </row>
    <row r="2991">
      <c r="A2991" s="126" t="n">
        <v>45891</v>
      </c>
      <c r="B2991" s="125" t="inlineStr">
        <is>
          <t>Salmon Fillet</t>
        </is>
      </c>
      <c r="C2991" s="127" t="n">
        <v>10</v>
      </c>
      <c r="D2991" s="125" t="n"/>
    </row>
    <row r="2992">
      <c r="A2992" s="126" t="n">
        <v>45891</v>
      </c>
      <c r="B2992" s="125" t="inlineStr">
        <is>
          <t>Mushroom Risotto</t>
        </is>
      </c>
      <c r="C2992" s="127" t="n">
        <v>7</v>
      </c>
      <c r="D2992" s="125" t="n"/>
    </row>
    <row r="2993">
      <c r="A2993" s="126" t="n">
        <v>45891</v>
      </c>
      <c r="B2993" s="125" t="inlineStr">
        <is>
          <t>Cheeseburger</t>
        </is>
      </c>
      <c r="C2993" s="127" t="n">
        <v>34</v>
      </c>
      <c r="D2993" s="125" t="n"/>
    </row>
    <row r="2994">
      <c r="A2994" s="126" t="n">
        <v>45891</v>
      </c>
      <c r="B2994" s="125" t="inlineStr">
        <is>
          <t>Tiramisu</t>
        </is>
      </c>
      <c r="C2994" s="127" t="n">
        <v>23</v>
      </c>
      <c r="D2994" s="125" t="n"/>
    </row>
    <row r="2995">
      <c r="A2995" s="126" t="n">
        <v>45891</v>
      </c>
      <c r="B2995" s="125" t="inlineStr">
        <is>
          <t>Chocolate Fondant</t>
        </is>
      </c>
      <c r="C2995" s="127" t="n">
        <v>9</v>
      </c>
      <c r="D2995" s="125" t="n"/>
    </row>
    <row r="2996">
      <c r="A2996" s="126" t="n">
        <v>45891</v>
      </c>
      <c r="B2996" s="125" t="inlineStr">
        <is>
          <t>Lemon Sorbet</t>
        </is>
      </c>
      <c r="C2996" s="127" t="n">
        <v>5</v>
      </c>
      <c r="D2996" s="125" t="n"/>
    </row>
    <row r="2997">
      <c r="A2997" s="126" t="n">
        <v>45891</v>
      </c>
      <c r="B2997" s="125" t="inlineStr">
        <is>
          <t>Espresso</t>
        </is>
      </c>
      <c r="C2997" s="127" t="n">
        <v>39</v>
      </c>
      <c r="D2997" s="125" t="n"/>
    </row>
    <row r="2998">
      <c r="A2998" s="126" t="n">
        <v>45891</v>
      </c>
      <c r="B2998" s="125" t="inlineStr">
        <is>
          <t>Cappuccino</t>
        </is>
      </c>
      <c r="C2998" s="127" t="n">
        <v>41</v>
      </c>
      <c r="D2998" s="125" t="n"/>
    </row>
    <row r="2999">
      <c r="A2999" s="126" t="n">
        <v>45891</v>
      </c>
      <c r="B2999" s="125" t="inlineStr">
        <is>
          <t>Homemade Lemonade</t>
        </is>
      </c>
      <c r="C2999" s="127" t="n">
        <v>61</v>
      </c>
      <c r="D2999" s="125" t="n"/>
    </row>
    <row r="3000">
      <c r="A3000" s="126" t="n">
        <v>45892</v>
      </c>
      <c r="B3000" s="125" t="inlineStr">
        <is>
          <t>Bruschetta</t>
        </is>
      </c>
      <c r="C3000" s="127" t="n">
        <v>20</v>
      </c>
      <c r="D3000" s="125" t="n"/>
    </row>
    <row r="3001">
      <c r="A3001" s="126" t="n">
        <v>45892</v>
      </c>
      <c r="B3001" s="125" t="inlineStr">
        <is>
          <t>Caesar Salad</t>
        </is>
      </c>
      <c r="C3001" s="127" t="n">
        <v>21</v>
      </c>
      <c r="D3001" s="125" t="n"/>
    </row>
    <row r="3002">
      <c r="A3002" s="126" t="n">
        <v>45892</v>
      </c>
      <c r="B3002" s="125" t="inlineStr">
        <is>
          <t>Tomato Soup</t>
        </is>
      </c>
      <c r="C3002" s="127" t="n">
        <v>5</v>
      </c>
      <c r="D3002" s="125" t="n"/>
    </row>
    <row r="3003">
      <c r="A3003" s="126" t="n">
        <v>45892</v>
      </c>
      <c r="B3003" s="125" t="inlineStr">
        <is>
          <t>Spaghetti Carbonara</t>
        </is>
      </c>
      <c r="C3003" s="127" t="n">
        <v>45</v>
      </c>
      <c r="D3003" s="125" t="n"/>
    </row>
    <row r="3004">
      <c r="A3004" s="126" t="n">
        <v>45892</v>
      </c>
      <c r="B3004" s="125" t="inlineStr">
        <is>
          <t>Pizza Margherita</t>
        </is>
      </c>
      <c r="C3004" s="127" t="n">
        <v>61</v>
      </c>
      <c r="D3004" s="125" t="n"/>
    </row>
    <row r="3005">
      <c r="A3005" s="126" t="n">
        <v>45892</v>
      </c>
      <c r="B3005" s="125" t="inlineStr">
        <is>
          <t>Wiener Schnitzel</t>
        </is>
      </c>
      <c r="C3005" s="127" t="n">
        <v>22</v>
      </c>
      <c r="D3005" s="125" t="n"/>
    </row>
    <row r="3006">
      <c r="A3006" s="126" t="n">
        <v>45892</v>
      </c>
      <c r="B3006" s="125" t="inlineStr">
        <is>
          <t>Salmon Fillet</t>
        </is>
      </c>
      <c r="C3006" s="127" t="n">
        <v>11</v>
      </c>
      <c r="D3006" s="125" t="n"/>
    </row>
    <row r="3007">
      <c r="A3007" s="126" t="n">
        <v>45892</v>
      </c>
      <c r="B3007" s="125" t="inlineStr">
        <is>
          <t>Mushroom Risotto</t>
        </is>
      </c>
      <c r="C3007" s="127" t="n">
        <v>8</v>
      </c>
      <c r="D3007" s="125" t="n"/>
    </row>
    <row r="3008">
      <c r="A3008" s="126" t="n">
        <v>45892</v>
      </c>
      <c r="B3008" s="125" t="inlineStr">
        <is>
          <t>Cheeseburger</t>
        </is>
      </c>
      <c r="C3008" s="127" t="n">
        <v>34</v>
      </c>
      <c r="D3008" s="125" t="n"/>
    </row>
    <row r="3009">
      <c r="A3009" s="126" t="n">
        <v>45892</v>
      </c>
      <c r="B3009" s="125" t="inlineStr">
        <is>
          <t>Tiramisu</t>
        </is>
      </c>
      <c r="C3009" s="127" t="n">
        <v>22</v>
      </c>
      <c r="D3009" s="125" t="n"/>
    </row>
    <row r="3010">
      <c r="A3010" s="126" t="n">
        <v>45892</v>
      </c>
      <c r="B3010" s="125" t="inlineStr">
        <is>
          <t>Chocolate Fondant</t>
        </is>
      </c>
      <c r="C3010" s="127" t="n">
        <v>9</v>
      </c>
      <c r="D3010" s="125" t="n"/>
    </row>
    <row r="3011">
      <c r="A3011" s="126" t="n">
        <v>45892</v>
      </c>
      <c r="B3011" s="125" t="inlineStr">
        <is>
          <t>Lemon Sorbet</t>
        </is>
      </c>
      <c r="C3011" s="127" t="n">
        <v>7</v>
      </c>
      <c r="D3011" s="125" t="n"/>
    </row>
    <row r="3012">
      <c r="A3012" s="126" t="n">
        <v>45892</v>
      </c>
      <c r="B3012" s="125" t="inlineStr">
        <is>
          <t>Espresso</t>
        </is>
      </c>
      <c r="C3012" s="127" t="n">
        <v>48</v>
      </c>
      <c r="D3012" s="125" t="n"/>
    </row>
    <row r="3013">
      <c r="A3013" s="126" t="n">
        <v>45892</v>
      </c>
      <c r="B3013" s="125" t="inlineStr">
        <is>
          <t>Cappuccino</t>
        </is>
      </c>
      <c r="C3013" s="127" t="n">
        <v>67</v>
      </c>
      <c r="D3013" s="125" t="n"/>
    </row>
    <row r="3014">
      <c r="A3014" s="126" t="n">
        <v>45892</v>
      </c>
      <c r="B3014" s="125" t="inlineStr">
        <is>
          <t>Homemade Lemonade</t>
        </is>
      </c>
      <c r="C3014" s="127" t="n">
        <v>72</v>
      </c>
      <c r="D3014" s="125" t="n"/>
    </row>
    <row r="3015">
      <c r="A3015" s="126" t="n">
        <v>45893</v>
      </c>
      <c r="B3015" s="125" t="inlineStr">
        <is>
          <t>Bruschetta</t>
        </is>
      </c>
      <c r="C3015" s="127" t="n">
        <v>18</v>
      </c>
      <c r="D3015" s="125" t="n"/>
    </row>
    <row r="3016">
      <c r="A3016" s="126" t="n">
        <v>45893</v>
      </c>
      <c r="B3016" s="125" t="inlineStr">
        <is>
          <t>Caesar Salad</t>
        </is>
      </c>
      <c r="C3016" s="127" t="n">
        <v>17</v>
      </c>
      <c r="D3016" s="125" t="n"/>
    </row>
    <row r="3017">
      <c r="A3017" s="126" t="n">
        <v>45893</v>
      </c>
      <c r="B3017" s="125" t="inlineStr">
        <is>
          <t>Tomato Soup</t>
        </is>
      </c>
      <c r="C3017" s="127" t="n">
        <v>3</v>
      </c>
      <c r="D3017" s="125" t="n"/>
    </row>
    <row r="3018">
      <c r="A3018" s="126" t="n">
        <v>45893</v>
      </c>
      <c r="B3018" s="125" t="inlineStr">
        <is>
          <t>Spaghetti Carbonara</t>
        </is>
      </c>
      <c r="C3018" s="127" t="n">
        <v>17</v>
      </c>
      <c r="D3018" s="125" t="n"/>
    </row>
    <row r="3019">
      <c r="A3019" s="126" t="n">
        <v>45893</v>
      </c>
      <c r="B3019" s="125" t="inlineStr">
        <is>
          <t>Pizza Margherita</t>
        </is>
      </c>
      <c r="C3019" s="127" t="n">
        <v>29</v>
      </c>
      <c r="D3019" s="125" t="n"/>
    </row>
    <row r="3020">
      <c r="A3020" s="126" t="n">
        <v>45893</v>
      </c>
      <c r="B3020" s="125" t="inlineStr">
        <is>
          <t>Wiener Schnitzel</t>
        </is>
      </c>
      <c r="C3020" s="127" t="n">
        <v>24</v>
      </c>
      <c r="D3020" s="125" t="n"/>
    </row>
    <row r="3021">
      <c r="A3021" s="126" t="n">
        <v>45893</v>
      </c>
      <c r="B3021" s="125" t="inlineStr">
        <is>
          <t>Salmon Fillet</t>
        </is>
      </c>
      <c r="C3021" s="127" t="n">
        <v>11</v>
      </c>
      <c r="D3021" s="125" t="n"/>
    </row>
    <row r="3022">
      <c r="A3022" s="126" t="n">
        <v>45893</v>
      </c>
      <c r="B3022" s="125" t="inlineStr">
        <is>
          <t>Mushroom Risotto</t>
        </is>
      </c>
      <c r="C3022" s="127" t="n">
        <v>7</v>
      </c>
      <c r="D3022" s="125" t="n"/>
    </row>
    <row r="3023">
      <c r="A3023" s="126" t="n">
        <v>45893</v>
      </c>
      <c r="B3023" s="125" t="inlineStr">
        <is>
          <t>Cheeseburger</t>
        </is>
      </c>
      <c r="C3023" s="127" t="n">
        <v>24</v>
      </c>
      <c r="D3023" s="125" t="n"/>
    </row>
    <row r="3024">
      <c r="A3024" s="126" t="n">
        <v>45893</v>
      </c>
      <c r="B3024" s="125" t="inlineStr">
        <is>
          <t>Tiramisu</t>
        </is>
      </c>
      <c r="C3024" s="127" t="n">
        <v>20</v>
      </c>
      <c r="D3024" s="125" t="n"/>
    </row>
    <row r="3025">
      <c r="A3025" s="126" t="n">
        <v>45893</v>
      </c>
      <c r="B3025" s="125" t="inlineStr">
        <is>
          <t>Chocolate Fondant</t>
        </is>
      </c>
      <c r="C3025" s="127" t="n">
        <v>7</v>
      </c>
      <c r="D3025" s="125" t="n"/>
    </row>
    <row r="3026">
      <c r="A3026" s="126" t="n">
        <v>45893</v>
      </c>
      <c r="B3026" s="125" t="inlineStr">
        <is>
          <t>Lemon Sorbet</t>
        </is>
      </c>
      <c r="C3026" s="127" t="n">
        <v>5</v>
      </c>
      <c r="D3026" s="125" t="n"/>
    </row>
    <row r="3027">
      <c r="A3027" s="126" t="n">
        <v>45893</v>
      </c>
      <c r="B3027" s="125" t="inlineStr">
        <is>
          <t>Espresso</t>
        </is>
      </c>
      <c r="C3027" s="127" t="n">
        <v>46</v>
      </c>
      <c r="D3027" s="125" t="n"/>
    </row>
    <row r="3028">
      <c r="A3028" s="126" t="n">
        <v>45893</v>
      </c>
      <c r="B3028" s="125" t="inlineStr">
        <is>
          <t>Cappuccino</t>
        </is>
      </c>
      <c r="C3028" s="127" t="n">
        <v>35</v>
      </c>
      <c r="D3028" s="125" t="n"/>
    </row>
    <row r="3029">
      <c r="A3029" s="126" t="n">
        <v>45893</v>
      </c>
      <c r="B3029" s="125" t="inlineStr">
        <is>
          <t>Homemade Lemonade</t>
        </is>
      </c>
      <c r="C3029" s="127" t="n">
        <v>39</v>
      </c>
      <c r="D3029" s="125" t="n"/>
    </row>
    <row r="3030">
      <c r="A3030" s="126" t="n">
        <v>45895</v>
      </c>
      <c r="B3030" s="125" t="inlineStr">
        <is>
          <t>Bruschetta</t>
        </is>
      </c>
      <c r="C3030" s="127" t="n">
        <v>10</v>
      </c>
      <c r="D3030" s="125" t="n"/>
    </row>
    <row r="3031">
      <c r="A3031" s="126" t="n">
        <v>45895</v>
      </c>
      <c r="B3031" s="125" t="inlineStr">
        <is>
          <t>Caesar Salad</t>
        </is>
      </c>
      <c r="C3031" s="127" t="n">
        <v>8</v>
      </c>
      <c r="D3031" s="125" t="n"/>
    </row>
    <row r="3032">
      <c r="A3032" s="126" t="n">
        <v>45895</v>
      </c>
      <c r="B3032" s="125" t="inlineStr">
        <is>
          <t>Tomato Soup</t>
        </is>
      </c>
      <c r="C3032" s="127" t="n">
        <v>3</v>
      </c>
      <c r="D3032" s="125" t="n"/>
    </row>
    <row r="3033">
      <c r="A3033" s="126" t="n">
        <v>45895</v>
      </c>
      <c r="B3033" s="125" t="inlineStr">
        <is>
          <t>Spaghetti Carbonara</t>
        </is>
      </c>
      <c r="C3033" s="127" t="n">
        <v>26</v>
      </c>
      <c r="D3033" s="125" t="n"/>
    </row>
    <row r="3034">
      <c r="A3034" s="126" t="n">
        <v>45895</v>
      </c>
      <c r="B3034" s="125" t="inlineStr">
        <is>
          <t>Pizza Margherita</t>
        </is>
      </c>
      <c r="C3034" s="127" t="n">
        <v>25</v>
      </c>
      <c r="D3034" s="125" t="n"/>
    </row>
    <row r="3035">
      <c r="A3035" s="126" t="n">
        <v>45895</v>
      </c>
      <c r="B3035" s="125" t="inlineStr">
        <is>
          <t>Wiener Schnitzel</t>
        </is>
      </c>
      <c r="C3035" s="127" t="n">
        <v>21</v>
      </c>
      <c r="D3035" s="125" t="n"/>
    </row>
    <row r="3036">
      <c r="A3036" s="126" t="n">
        <v>45895</v>
      </c>
      <c r="B3036" s="125" t="inlineStr">
        <is>
          <t>Salmon Fillet</t>
        </is>
      </c>
      <c r="C3036" s="127" t="n">
        <v>4</v>
      </c>
      <c r="D3036" s="125" t="n"/>
    </row>
    <row r="3037">
      <c r="A3037" s="126" t="n">
        <v>45895</v>
      </c>
      <c r="B3037" s="125" t="inlineStr">
        <is>
          <t>Mushroom Risotto</t>
        </is>
      </c>
      <c r="C3037" s="127" t="n">
        <v>5</v>
      </c>
      <c r="D3037" s="125" t="n"/>
    </row>
    <row r="3038">
      <c r="A3038" s="126" t="n">
        <v>45895</v>
      </c>
      <c r="B3038" s="125" t="inlineStr">
        <is>
          <t>Cheeseburger</t>
        </is>
      </c>
      <c r="C3038" s="127" t="n">
        <v>15</v>
      </c>
      <c r="D3038" s="125" t="n"/>
    </row>
    <row r="3039">
      <c r="A3039" s="126" t="n">
        <v>45895</v>
      </c>
      <c r="B3039" s="125" t="inlineStr">
        <is>
          <t>Tiramisu</t>
        </is>
      </c>
      <c r="C3039" s="127" t="n">
        <v>13</v>
      </c>
      <c r="D3039" s="125" t="n"/>
    </row>
    <row r="3040">
      <c r="A3040" s="126" t="n">
        <v>45895</v>
      </c>
      <c r="B3040" s="125" t="inlineStr">
        <is>
          <t>Chocolate Fondant</t>
        </is>
      </c>
      <c r="C3040" s="127" t="n">
        <v>5</v>
      </c>
      <c r="D3040" s="125" t="n"/>
    </row>
    <row r="3041">
      <c r="A3041" s="126" t="n">
        <v>45895</v>
      </c>
      <c r="B3041" s="125" t="inlineStr">
        <is>
          <t>Lemon Sorbet</t>
        </is>
      </c>
      <c r="C3041" s="127" t="n">
        <v>5</v>
      </c>
      <c r="D3041" s="125" t="n"/>
    </row>
    <row r="3042">
      <c r="A3042" s="126" t="n">
        <v>45895</v>
      </c>
      <c r="B3042" s="125" t="inlineStr">
        <is>
          <t>Espresso</t>
        </is>
      </c>
      <c r="C3042" s="127" t="n">
        <v>36</v>
      </c>
      <c r="D3042" s="125" t="n"/>
    </row>
    <row r="3043">
      <c r="A3043" s="126" t="n">
        <v>45895</v>
      </c>
      <c r="B3043" s="125" t="inlineStr">
        <is>
          <t>Cappuccino</t>
        </is>
      </c>
      <c r="C3043" s="127" t="n">
        <v>21</v>
      </c>
      <c r="D3043" s="125" t="n"/>
    </row>
    <row r="3044">
      <c r="A3044" s="126" t="n">
        <v>45895</v>
      </c>
      <c r="B3044" s="125" t="inlineStr">
        <is>
          <t>Homemade Lemonade</t>
        </is>
      </c>
      <c r="C3044" s="127" t="n">
        <v>22</v>
      </c>
      <c r="D3044" s="125" t="n"/>
    </row>
    <row r="3045">
      <c r="A3045" s="126" t="n">
        <v>45896</v>
      </c>
      <c r="B3045" s="125" t="inlineStr">
        <is>
          <t>Bruschetta</t>
        </is>
      </c>
      <c r="C3045" s="127" t="n">
        <v>13</v>
      </c>
      <c r="D3045" s="125" t="n"/>
    </row>
    <row r="3046">
      <c r="A3046" s="126" t="n">
        <v>45896</v>
      </c>
      <c r="B3046" s="125" t="inlineStr">
        <is>
          <t>Caesar Salad</t>
        </is>
      </c>
      <c r="C3046" s="127" t="n">
        <v>12</v>
      </c>
      <c r="D3046" s="125" t="n"/>
    </row>
    <row r="3047">
      <c r="A3047" s="126" t="n">
        <v>45896</v>
      </c>
      <c r="B3047" s="125" t="inlineStr">
        <is>
          <t>Tomato Soup</t>
        </is>
      </c>
      <c r="C3047" s="127" t="n">
        <v>2</v>
      </c>
      <c r="D3047" s="125" t="n"/>
    </row>
    <row r="3048">
      <c r="A3048" s="126" t="n">
        <v>45896</v>
      </c>
      <c r="B3048" s="125" t="inlineStr">
        <is>
          <t>Spaghetti Carbonara</t>
        </is>
      </c>
      <c r="C3048" s="127" t="n">
        <v>29</v>
      </c>
      <c r="D3048" s="125" t="n"/>
    </row>
    <row r="3049">
      <c r="A3049" s="126" t="n">
        <v>45896</v>
      </c>
      <c r="B3049" s="125" t="inlineStr">
        <is>
          <t>Pizza Margherita</t>
        </is>
      </c>
      <c r="C3049" s="127" t="n">
        <v>40</v>
      </c>
      <c r="D3049" s="125" t="n"/>
    </row>
    <row r="3050">
      <c r="A3050" s="126" t="n">
        <v>45896</v>
      </c>
      <c r="B3050" s="125" t="inlineStr">
        <is>
          <t>Wiener Schnitzel</t>
        </is>
      </c>
      <c r="C3050" s="127" t="n">
        <v>13</v>
      </c>
      <c r="D3050" s="125" t="n"/>
    </row>
    <row r="3051">
      <c r="A3051" s="126" t="n">
        <v>45896</v>
      </c>
      <c r="B3051" s="125" t="inlineStr">
        <is>
          <t>Salmon Fillet</t>
        </is>
      </c>
      <c r="C3051" s="127" t="n">
        <v>7</v>
      </c>
      <c r="D3051" s="125" t="n"/>
    </row>
    <row r="3052">
      <c r="A3052" s="126" t="n">
        <v>45896</v>
      </c>
      <c r="B3052" s="125" t="inlineStr">
        <is>
          <t>Mushroom Risotto</t>
        </is>
      </c>
      <c r="C3052" s="127" t="n">
        <v>6</v>
      </c>
      <c r="D3052" s="125" t="n"/>
    </row>
    <row r="3053">
      <c r="A3053" s="126" t="n">
        <v>45896</v>
      </c>
      <c r="B3053" s="125" t="inlineStr">
        <is>
          <t>Cheeseburger</t>
        </is>
      </c>
      <c r="C3053" s="127" t="n">
        <v>14</v>
      </c>
      <c r="D3053" s="125" t="n"/>
    </row>
    <row r="3054">
      <c r="A3054" s="126" t="n">
        <v>45896</v>
      </c>
      <c r="B3054" s="125" t="inlineStr">
        <is>
          <t>Tiramisu</t>
        </is>
      </c>
      <c r="C3054" s="127" t="n">
        <v>16</v>
      </c>
      <c r="D3054" s="125" t="n"/>
    </row>
    <row r="3055">
      <c r="A3055" s="126" t="n">
        <v>45896</v>
      </c>
      <c r="B3055" s="125" t="inlineStr">
        <is>
          <t>Chocolate Fondant</t>
        </is>
      </c>
      <c r="C3055" s="127" t="n">
        <v>6</v>
      </c>
      <c r="D3055" s="125" t="n"/>
    </row>
    <row r="3056">
      <c r="A3056" s="126" t="n">
        <v>45896</v>
      </c>
      <c r="B3056" s="125" t="inlineStr">
        <is>
          <t>Lemon Sorbet</t>
        </is>
      </c>
      <c r="C3056" s="127" t="n">
        <v>4</v>
      </c>
      <c r="D3056" s="125" t="n"/>
    </row>
    <row r="3057">
      <c r="A3057" s="126" t="n">
        <v>45896</v>
      </c>
      <c r="B3057" s="125" t="inlineStr">
        <is>
          <t>Espresso</t>
        </is>
      </c>
      <c r="C3057" s="127" t="n">
        <v>43</v>
      </c>
      <c r="D3057" s="125" t="n"/>
    </row>
    <row r="3058">
      <c r="A3058" s="126" t="n">
        <v>45896</v>
      </c>
      <c r="B3058" s="125" t="inlineStr">
        <is>
          <t>Cappuccino</t>
        </is>
      </c>
      <c r="C3058" s="127" t="n">
        <v>29</v>
      </c>
      <c r="D3058" s="125" t="n"/>
    </row>
    <row r="3059">
      <c r="A3059" s="126" t="n">
        <v>45896</v>
      </c>
      <c r="B3059" s="125" t="inlineStr">
        <is>
          <t>Homemade Lemonade</t>
        </is>
      </c>
      <c r="C3059" s="127" t="n">
        <v>30</v>
      </c>
      <c r="D3059" s="125" t="n"/>
    </row>
    <row r="3060">
      <c r="A3060" s="126" t="n">
        <v>45897</v>
      </c>
      <c r="B3060" s="125" t="inlineStr">
        <is>
          <t>Bruschetta</t>
        </is>
      </c>
      <c r="C3060" s="127" t="n">
        <v>16</v>
      </c>
      <c r="D3060" s="125" t="n"/>
    </row>
    <row r="3061">
      <c r="A3061" s="126" t="n">
        <v>45897</v>
      </c>
      <c r="B3061" s="125" t="inlineStr">
        <is>
          <t>Caesar Salad</t>
        </is>
      </c>
      <c r="C3061" s="127" t="n">
        <v>14</v>
      </c>
      <c r="D3061" s="125" t="n"/>
    </row>
    <row r="3062">
      <c r="A3062" s="126" t="n">
        <v>45897</v>
      </c>
      <c r="B3062" s="125" t="inlineStr">
        <is>
          <t>Tomato Soup</t>
        </is>
      </c>
      <c r="C3062" s="127" t="n">
        <v>4</v>
      </c>
      <c r="D3062" s="125" t="n"/>
    </row>
    <row r="3063">
      <c r="A3063" s="126" t="n">
        <v>45897</v>
      </c>
      <c r="B3063" s="125" t="inlineStr">
        <is>
          <t>Spaghetti Carbonara</t>
        </is>
      </c>
      <c r="C3063" s="127" t="n">
        <v>31</v>
      </c>
      <c r="D3063" s="125" t="n"/>
    </row>
    <row r="3064">
      <c r="A3064" s="126" t="n">
        <v>45897</v>
      </c>
      <c r="B3064" s="125" t="inlineStr">
        <is>
          <t>Pizza Margherita</t>
        </is>
      </c>
      <c r="C3064" s="127" t="n">
        <v>37</v>
      </c>
      <c r="D3064" s="125" t="n"/>
    </row>
    <row r="3065">
      <c r="A3065" s="126" t="n">
        <v>45897</v>
      </c>
      <c r="B3065" s="125" t="inlineStr">
        <is>
          <t>Wiener Schnitzel</t>
        </is>
      </c>
      <c r="C3065" s="127" t="n">
        <v>16</v>
      </c>
      <c r="D3065" s="125" t="n"/>
    </row>
    <row r="3066">
      <c r="A3066" s="126" t="n">
        <v>45897</v>
      </c>
      <c r="B3066" s="125" t="inlineStr">
        <is>
          <t>Salmon Fillet</t>
        </is>
      </c>
      <c r="C3066" s="127" t="n">
        <v>6</v>
      </c>
      <c r="D3066" s="125" t="n"/>
    </row>
    <row r="3067">
      <c r="A3067" s="126" t="n">
        <v>45897</v>
      </c>
      <c r="B3067" s="125" t="inlineStr">
        <is>
          <t>Mushroom Risotto</t>
        </is>
      </c>
      <c r="C3067" s="127" t="n">
        <v>6</v>
      </c>
      <c r="D3067" s="125" t="n"/>
    </row>
    <row r="3068">
      <c r="A3068" s="126" t="n">
        <v>45897</v>
      </c>
      <c r="B3068" s="125" t="inlineStr">
        <is>
          <t>Cheeseburger</t>
        </is>
      </c>
      <c r="C3068" s="127" t="n">
        <v>13</v>
      </c>
      <c r="D3068" s="125" t="n"/>
    </row>
    <row r="3069">
      <c r="A3069" s="126" t="n">
        <v>45897</v>
      </c>
      <c r="B3069" s="125" t="inlineStr">
        <is>
          <t>Tiramisu</t>
        </is>
      </c>
      <c r="C3069" s="127" t="n">
        <v>24</v>
      </c>
      <c r="D3069" s="125" t="n"/>
    </row>
    <row r="3070">
      <c r="A3070" s="126" t="n">
        <v>45897</v>
      </c>
      <c r="B3070" s="125" t="inlineStr">
        <is>
          <t>Chocolate Fondant</t>
        </is>
      </c>
      <c r="C3070" s="127" t="n">
        <v>7</v>
      </c>
      <c r="D3070" s="125" t="n"/>
    </row>
    <row r="3071">
      <c r="A3071" s="126" t="n">
        <v>45897</v>
      </c>
      <c r="B3071" s="125" t="inlineStr">
        <is>
          <t>Lemon Sorbet</t>
        </is>
      </c>
      <c r="C3071" s="127" t="n">
        <v>5</v>
      </c>
      <c r="D3071" s="125" t="n"/>
    </row>
    <row r="3072">
      <c r="A3072" s="126" t="n">
        <v>45897</v>
      </c>
      <c r="B3072" s="125" t="inlineStr">
        <is>
          <t>Espresso</t>
        </is>
      </c>
      <c r="C3072" s="127" t="n">
        <v>27</v>
      </c>
      <c r="D3072" s="125" t="n"/>
    </row>
    <row r="3073">
      <c r="A3073" s="126" t="n">
        <v>45897</v>
      </c>
      <c r="B3073" s="125" t="inlineStr">
        <is>
          <t>Cappuccino</t>
        </is>
      </c>
      <c r="C3073" s="127" t="n">
        <v>33</v>
      </c>
      <c r="D3073" s="125" t="n"/>
    </row>
    <row r="3074">
      <c r="A3074" s="126" t="n">
        <v>45897</v>
      </c>
      <c r="B3074" s="125" t="inlineStr">
        <is>
          <t>Homemade Lemonade</t>
        </is>
      </c>
      <c r="C3074" s="127" t="n">
        <v>37</v>
      </c>
      <c r="D3074" s="125" t="n"/>
    </row>
    <row r="3075">
      <c r="A3075" s="126" t="n">
        <v>45898</v>
      </c>
      <c r="B3075" s="125" t="inlineStr">
        <is>
          <t>Bruschetta</t>
        </is>
      </c>
      <c r="C3075" s="127" t="n">
        <v>18</v>
      </c>
      <c r="D3075" s="125" t="n"/>
    </row>
    <row r="3076">
      <c r="A3076" s="126" t="n">
        <v>45898</v>
      </c>
      <c r="B3076" s="125" t="inlineStr">
        <is>
          <t>Caesar Salad</t>
        </is>
      </c>
      <c r="C3076" s="127" t="n">
        <v>16</v>
      </c>
      <c r="D3076" s="125" t="n"/>
    </row>
    <row r="3077">
      <c r="A3077" s="126" t="n">
        <v>45898</v>
      </c>
      <c r="B3077" s="125" t="inlineStr">
        <is>
          <t>Tomato Soup</t>
        </is>
      </c>
      <c r="C3077" s="127" t="n">
        <v>4</v>
      </c>
      <c r="D3077" s="125" t="n"/>
    </row>
    <row r="3078">
      <c r="A3078" s="126" t="n">
        <v>45898</v>
      </c>
      <c r="B3078" s="125" t="inlineStr">
        <is>
          <t>Spaghetti Carbonara</t>
        </is>
      </c>
      <c r="C3078" s="127" t="n">
        <v>32</v>
      </c>
      <c r="D3078" s="125" t="n"/>
    </row>
    <row r="3079">
      <c r="A3079" s="126" t="n">
        <v>45898</v>
      </c>
      <c r="B3079" s="125" t="inlineStr">
        <is>
          <t>Pizza Margherita</t>
        </is>
      </c>
      <c r="C3079" s="127" t="n">
        <v>45</v>
      </c>
      <c r="D3079" s="125" t="n"/>
    </row>
    <row r="3080">
      <c r="A3080" s="126" t="n">
        <v>45898</v>
      </c>
      <c r="B3080" s="125" t="inlineStr">
        <is>
          <t>Wiener Schnitzel</t>
        </is>
      </c>
      <c r="C3080" s="127" t="n">
        <v>23</v>
      </c>
      <c r="D3080" s="125" t="n"/>
    </row>
    <row r="3081">
      <c r="A3081" s="126" t="n">
        <v>45898</v>
      </c>
      <c r="B3081" s="125" t="inlineStr">
        <is>
          <t>Salmon Fillet</t>
        </is>
      </c>
      <c r="C3081" s="127" t="n">
        <v>10</v>
      </c>
      <c r="D3081" s="125" t="n"/>
    </row>
    <row r="3082">
      <c r="A3082" s="126" t="n">
        <v>45898</v>
      </c>
      <c r="B3082" s="125" t="inlineStr">
        <is>
          <t>Mushroom Risotto</t>
        </is>
      </c>
      <c r="C3082" s="127" t="n">
        <v>7</v>
      </c>
      <c r="D3082" s="125" t="n"/>
    </row>
    <row r="3083">
      <c r="A3083" s="126" t="n">
        <v>45898</v>
      </c>
      <c r="B3083" s="125" t="inlineStr">
        <is>
          <t>Cheeseburger</t>
        </is>
      </c>
      <c r="C3083" s="127" t="n">
        <v>33</v>
      </c>
      <c r="D3083" s="125" t="n"/>
    </row>
    <row r="3084">
      <c r="A3084" s="126" t="n">
        <v>45898</v>
      </c>
      <c r="B3084" s="125" t="inlineStr">
        <is>
          <t>Tiramisu</t>
        </is>
      </c>
      <c r="C3084" s="127" t="n">
        <v>25</v>
      </c>
      <c r="D3084" s="125" t="n"/>
    </row>
    <row r="3085">
      <c r="A3085" s="126" t="n">
        <v>45898</v>
      </c>
      <c r="B3085" s="125" t="inlineStr">
        <is>
          <t>Chocolate Fondant</t>
        </is>
      </c>
      <c r="C3085" s="127" t="n">
        <v>11</v>
      </c>
      <c r="D3085" s="125" t="n"/>
    </row>
    <row r="3086">
      <c r="A3086" s="126" t="n">
        <v>45898</v>
      </c>
      <c r="B3086" s="125" t="inlineStr">
        <is>
          <t>Lemon Sorbet</t>
        </is>
      </c>
      <c r="C3086" s="127" t="n">
        <v>8</v>
      </c>
      <c r="D3086" s="125" t="n"/>
    </row>
    <row r="3087">
      <c r="A3087" s="126" t="n">
        <v>45898</v>
      </c>
      <c r="B3087" s="125" t="inlineStr">
        <is>
          <t>Espresso</t>
        </is>
      </c>
      <c r="C3087" s="127" t="n">
        <v>54</v>
      </c>
      <c r="D3087" s="125" t="n"/>
    </row>
    <row r="3088">
      <c r="A3088" s="126" t="n">
        <v>45898</v>
      </c>
      <c r="B3088" s="125" t="inlineStr">
        <is>
          <t>Cappuccino</t>
        </is>
      </c>
      <c r="C3088" s="127" t="n">
        <v>40</v>
      </c>
      <c r="D3088" s="125" t="n"/>
    </row>
    <row r="3089">
      <c r="A3089" s="126" t="n">
        <v>45898</v>
      </c>
      <c r="B3089" s="125" t="inlineStr">
        <is>
          <t>Homemade Lemonade</t>
        </is>
      </c>
      <c r="C3089" s="127" t="n">
        <v>42</v>
      </c>
      <c r="D3089" s="125" t="n"/>
    </row>
    <row r="3090">
      <c r="A3090" s="126" t="n">
        <v>45899</v>
      </c>
      <c r="B3090" s="125" t="inlineStr">
        <is>
          <t>Bruschetta</t>
        </is>
      </c>
      <c r="C3090" s="127" t="n">
        <v>21</v>
      </c>
      <c r="D3090" s="125" t="n"/>
    </row>
    <row r="3091">
      <c r="A3091" s="126" t="n">
        <v>45899</v>
      </c>
      <c r="B3091" s="125" t="inlineStr">
        <is>
          <t>Caesar Salad</t>
        </is>
      </c>
      <c r="C3091" s="127" t="n">
        <v>21</v>
      </c>
      <c r="D3091" s="125" t="n"/>
    </row>
    <row r="3092">
      <c r="A3092" s="126" t="n">
        <v>45899</v>
      </c>
      <c r="B3092" s="125" t="inlineStr">
        <is>
          <t>Tomato Soup</t>
        </is>
      </c>
      <c r="C3092" s="127" t="n">
        <v>5</v>
      </c>
      <c r="D3092" s="125" t="n"/>
    </row>
    <row r="3093">
      <c r="A3093" s="126" t="n">
        <v>45899</v>
      </c>
      <c r="B3093" s="125" t="inlineStr">
        <is>
          <t>Spaghetti Carbonara</t>
        </is>
      </c>
      <c r="C3093" s="127" t="n">
        <v>39</v>
      </c>
      <c r="D3093" s="125" t="n"/>
    </row>
    <row r="3094">
      <c r="A3094" s="126" t="n">
        <v>45899</v>
      </c>
      <c r="B3094" s="125" t="inlineStr">
        <is>
          <t>Pizza Margherita</t>
        </is>
      </c>
      <c r="C3094" s="127" t="n">
        <v>40</v>
      </c>
      <c r="D3094" s="125" t="n"/>
    </row>
    <row r="3095">
      <c r="A3095" s="126" t="n">
        <v>45899</v>
      </c>
      <c r="B3095" s="125" t="inlineStr">
        <is>
          <t>Wiener Schnitzel</t>
        </is>
      </c>
      <c r="C3095" s="127" t="n">
        <v>22</v>
      </c>
      <c r="D3095" s="125" t="n"/>
    </row>
    <row r="3096">
      <c r="A3096" s="126" t="n">
        <v>45899</v>
      </c>
      <c r="B3096" s="125" t="inlineStr">
        <is>
          <t>Salmon Fillet</t>
        </is>
      </c>
      <c r="C3096" s="127" t="n">
        <v>11</v>
      </c>
      <c r="D3096" s="125" t="n"/>
    </row>
    <row r="3097">
      <c r="A3097" s="126" t="n">
        <v>45899</v>
      </c>
      <c r="B3097" s="125" t="inlineStr">
        <is>
          <t>Mushroom Risotto</t>
        </is>
      </c>
      <c r="C3097" s="127" t="n">
        <v>10</v>
      </c>
      <c r="D3097" s="125" t="n"/>
    </row>
    <row r="3098">
      <c r="A3098" s="126" t="n">
        <v>45899</v>
      </c>
      <c r="B3098" s="125" t="inlineStr">
        <is>
          <t>Cheeseburger</t>
        </is>
      </c>
      <c r="C3098" s="127" t="n">
        <v>39</v>
      </c>
      <c r="D3098" s="125" t="n"/>
    </row>
    <row r="3099">
      <c r="A3099" s="126" t="n">
        <v>45899</v>
      </c>
      <c r="B3099" s="125" t="inlineStr">
        <is>
          <t>Tiramisu</t>
        </is>
      </c>
      <c r="C3099" s="127" t="n">
        <v>20</v>
      </c>
      <c r="D3099" s="125" t="n"/>
    </row>
    <row r="3100">
      <c r="A3100" s="126" t="n">
        <v>45899</v>
      </c>
      <c r="B3100" s="125" t="inlineStr">
        <is>
          <t>Chocolate Fondant</t>
        </is>
      </c>
      <c r="C3100" s="127" t="n">
        <v>10</v>
      </c>
      <c r="D3100" s="125" t="n"/>
    </row>
    <row r="3101">
      <c r="A3101" s="126" t="n">
        <v>45899</v>
      </c>
      <c r="B3101" s="125" t="inlineStr">
        <is>
          <t>Lemon Sorbet</t>
        </is>
      </c>
      <c r="C3101" s="127" t="n">
        <v>9</v>
      </c>
      <c r="D3101" s="125" t="n"/>
    </row>
    <row r="3102">
      <c r="A3102" s="126" t="n">
        <v>45899</v>
      </c>
      <c r="B3102" s="125" t="inlineStr">
        <is>
          <t>Espresso</t>
        </is>
      </c>
      <c r="C3102" s="127" t="n">
        <v>50</v>
      </c>
      <c r="D3102" s="125" t="n"/>
    </row>
    <row r="3103">
      <c r="A3103" s="126" t="n">
        <v>45899</v>
      </c>
      <c r="B3103" s="125" t="inlineStr">
        <is>
          <t>Cappuccino</t>
        </is>
      </c>
      <c r="C3103" s="127" t="n">
        <v>50</v>
      </c>
      <c r="D3103" s="125" t="n"/>
    </row>
    <row r="3104">
      <c r="A3104" s="126" t="n">
        <v>45899</v>
      </c>
      <c r="B3104" s="125" t="inlineStr">
        <is>
          <t>Homemade Lemonade</t>
        </is>
      </c>
      <c r="C3104" s="127" t="n">
        <v>54</v>
      </c>
      <c r="D3104" s="125" t="n"/>
    </row>
    <row r="3105">
      <c r="A3105" s="126" t="n">
        <v>45900</v>
      </c>
      <c r="B3105" s="125" t="inlineStr">
        <is>
          <t>Bruschetta</t>
        </is>
      </c>
      <c r="C3105" s="127" t="n">
        <v>16</v>
      </c>
      <c r="D3105" s="125" t="n"/>
    </row>
    <row r="3106">
      <c r="A3106" s="126" t="n">
        <v>45900</v>
      </c>
      <c r="B3106" s="125" t="inlineStr">
        <is>
          <t>Caesar Salad</t>
        </is>
      </c>
      <c r="C3106" s="127" t="n">
        <v>12</v>
      </c>
      <c r="D3106" s="125" t="n"/>
    </row>
    <row r="3107">
      <c r="A3107" s="126" t="n">
        <v>45900</v>
      </c>
      <c r="B3107" s="125" t="inlineStr">
        <is>
          <t>Tomato Soup</t>
        </is>
      </c>
      <c r="C3107" s="127" t="n">
        <v>5</v>
      </c>
      <c r="D3107" s="125" t="n"/>
    </row>
    <row r="3108">
      <c r="A3108" s="126" t="n">
        <v>45900</v>
      </c>
      <c r="B3108" s="125" t="inlineStr">
        <is>
          <t>Spaghetti Carbonara</t>
        </is>
      </c>
      <c r="C3108" s="127" t="n">
        <v>36</v>
      </c>
      <c r="D3108" s="125" t="n"/>
    </row>
    <row r="3109">
      <c r="A3109" s="126" t="n">
        <v>45900</v>
      </c>
      <c r="B3109" s="125" t="inlineStr">
        <is>
          <t>Pizza Margherita</t>
        </is>
      </c>
      <c r="C3109" s="127" t="n">
        <v>36</v>
      </c>
      <c r="D3109" s="125" t="n"/>
    </row>
    <row r="3110">
      <c r="A3110" s="126" t="n">
        <v>45900</v>
      </c>
      <c r="B3110" s="125" t="inlineStr">
        <is>
          <t>Wiener Schnitzel</t>
        </is>
      </c>
      <c r="C3110" s="127" t="n">
        <v>20</v>
      </c>
      <c r="D3110" s="125" t="n"/>
    </row>
    <row r="3111">
      <c r="A3111" s="126" t="n">
        <v>45900</v>
      </c>
      <c r="B3111" s="125" t="inlineStr">
        <is>
          <t>Salmon Fillet</t>
        </is>
      </c>
      <c r="C3111" s="127" t="n">
        <v>10</v>
      </c>
      <c r="D3111" s="125" t="n"/>
    </row>
    <row r="3112">
      <c r="A3112" s="126" t="n">
        <v>45900</v>
      </c>
      <c r="B3112" s="125" t="inlineStr">
        <is>
          <t>Mushroom Risotto</t>
        </is>
      </c>
      <c r="C3112" s="127" t="n">
        <v>8</v>
      </c>
      <c r="D3112" s="125" t="n"/>
    </row>
    <row r="3113">
      <c r="A3113" s="126" t="n">
        <v>45900</v>
      </c>
      <c r="B3113" s="125" t="inlineStr">
        <is>
          <t>Cheeseburger</t>
        </is>
      </c>
      <c r="C3113" s="127" t="n">
        <v>28</v>
      </c>
      <c r="D3113" s="125" t="n"/>
    </row>
    <row r="3114">
      <c r="A3114" s="126" t="n">
        <v>45900</v>
      </c>
      <c r="B3114" s="125" t="inlineStr">
        <is>
          <t>Tiramisu</t>
        </is>
      </c>
      <c r="C3114" s="127" t="n">
        <v>27</v>
      </c>
      <c r="D3114" s="125" t="n"/>
    </row>
    <row r="3115">
      <c r="A3115" s="126" t="n">
        <v>45900</v>
      </c>
      <c r="B3115" s="125" t="inlineStr">
        <is>
          <t>Chocolate Fondant</t>
        </is>
      </c>
      <c r="C3115" s="127" t="n">
        <v>8</v>
      </c>
      <c r="D3115" s="125" t="n"/>
    </row>
    <row r="3116">
      <c r="A3116" s="126" t="n">
        <v>45900</v>
      </c>
      <c r="B3116" s="125" t="inlineStr">
        <is>
          <t>Lemon Sorbet</t>
        </is>
      </c>
      <c r="C3116" s="127" t="n">
        <v>6</v>
      </c>
      <c r="D3116" s="125" t="n"/>
    </row>
    <row r="3117">
      <c r="A3117" s="126" t="n">
        <v>45900</v>
      </c>
      <c r="B3117" s="125" t="inlineStr">
        <is>
          <t>Espresso</t>
        </is>
      </c>
      <c r="C3117" s="127" t="n">
        <v>57</v>
      </c>
      <c r="D3117" s="125" t="n"/>
    </row>
    <row r="3118">
      <c r="A3118" s="126" t="n">
        <v>45900</v>
      </c>
      <c r="B3118" s="125" t="inlineStr">
        <is>
          <t>Cappuccino</t>
        </is>
      </c>
      <c r="C3118" s="127" t="n">
        <v>37</v>
      </c>
      <c r="D3118" s="125" t="n"/>
    </row>
    <row r="3119">
      <c r="A3119" s="126" t="n">
        <v>45900</v>
      </c>
      <c r="B3119" s="125" t="inlineStr">
        <is>
          <t>Homemade Lemonade</t>
        </is>
      </c>
      <c r="C3119" s="127" t="n">
        <v>48</v>
      </c>
      <c r="D3119" s="125" t="n"/>
    </row>
    <row r="3120">
      <c r="A3120" s="126" t="n">
        <v>45902</v>
      </c>
      <c r="B3120" s="125" t="inlineStr">
        <is>
          <t>Bruschetta</t>
        </is>
      </c>
      <c r="C3120" s="127" t="n">
        <v>10</v>
      </c>
      <c r="D3120" s="125" t="n"/>
    </row>
    <row r="3121">
      <c r="A3121" s="126" t="n">
        <v>45902</v>
      </c>
      <c r="B3121" s="125" t="inlineStr">
        <is>
          <t>Caesar Salad</t>
        </is>
      </c>
      <c r="C3121" s="127" t="n">
        <v>7</v>
      </c>
      <c r="D3121" s="125" t="n"/>
    </row>
    <row r="3122">
      <c r="A3122" s="126" t="n">
        <v>45902</v>
      </c>
      <c r="B3122" s="125" t="inlineStr">
        <is>
          <t>Tomato Soup</t>
        </is>
      </c>
      <c r="C3122" s="127" t="n">
        <v>4</v>
      </c>
      <c r="D3122" s="125" t="n"/>
    </row>
    <row r="3123">
      <c r="A3123" s="126" t="n">
        <v>45902</v>
      </c>
      <c r="B3123" s="125" t="inlineStr">
        <is>
          <t>Spaghetti Carbonara</t>
        </is>
      </c>
      <c r="C3123" s="127" t="n">
        <v>18</v>
      </c>
      <c r="D3123" s="125" t="n"/>
    </row>
    <row r="3124">
      <c r="A3124" s="126" t="n">
        <v>45902</v>
      </c>
      <c r="B3124" s="125" t="inlineStr">
        <is>
          <t>Pizza Margherita</t>
        </is>
      </c>
      <c r="C3124" s="127" t="n">
        <v>29</v>
      </c>
      <c r="D3124" s="125" t="n"/>
    </row>
    <row r="3125">
      <c r="A3125" s="126" t="n">
        <v>45902</v>
      </c>
      <c r="B3125" s="125" t="inlineStr">
        <is>
          <t>Wiener Schnitzel</t>
        </is>
      </c>
      <c r="C3125" s="127" t="n">
        <v>11</v>
      </c>
      <c r="D3125" s="125" t="n"/>
    </row>
    <row r="3126">
      <c r="A3126" s="126" t="n">
        <v>45902</v>
      </c>
      <c r="B3126" s="125" t="inlineStr">
        <is>
          <t>Salmon Fillet</t>
        </is>
      </c>
      <c r="C3126" s="127" t="n">
        <v>6</v>
      </c>
      <c r="D3126" s="125" t="n"/>
    </row>
    <row r="3127">
      <c r="A3127" s="126" t="n">
        <v>45902</v>
      </c>
      <c r="B3127" s="125" t="inlineStr">
        <is>
          <t>Mushroom Risotto</t>
        </is>
      </c>
      <c r="C3127" s="127" t="n">
        <v>4</v>
      </c>
      <c r="D3127" s="125" t="n"/>
    </row>
    <row r="3128">
      <c r="A3128" s="126" t="n">
        <v>45902</v>
      </c>
      <c r="B3128" s="125" t="inlineStr">
        <is>
          <t>Cheeseburger</t>
        </is>
      </c>
      <c r="C3128" s="127" t="n">
        <v>13</v>
      </c>
      <c r="D3128" s="125" t="n"/>
    </row>
    <row r="3129">
      <c r="A3129" s="126" t="n">
        <v>45902</v>
      </c>
      <c r="B3129" s="125" t="inlineStr">
        <is>
          <t>Tiramisu</t>
        </is>
      </c>
      <c r="C3129" s="127" t="n">
        <v>12</v>
      </c>
      <c r="D3129" s="125" t="n"/>
    </row>
    <row r="3130">
      <c r="A3130" s="126" t="n">
        <v>45902</v>
      </c>
      <c r="B3130" s="125" t="inlineStr">
        <is>
          <t>Chocolate Fondant</t>
        </is>
      </c>
      <c r="C3130" s="127" t="n">
        <v>5</v>
      </c>
      <c r="D3130" s="125" t="n"/>
    </row>
    <row r="3131">
      <c r="A3131" s="126" t="n">
        <v>45902</v>
      </c>
      <c r="B3131" s="125" t="inlineStr">
        <is>
          <t>Lemon Sorbet</t>
        </is>
      </c>
      <c r="C3131" s="127" t="n">
        <v>1</v>
      </c>
      <c r="D3131" s="125" t="n"/>
    </row>
    <row r="3132">
      <c r="A3132" s="126" t="n">
        <v>45902</v>
      </c>
      <c r="B3132" s="125" t="inlineStr">
        <is>
          <t>Espresso</t>
        </is>
      </c>
      <c r="C3132" s="127" t="n">
        <v>17</v>
      </c>
      <c r="D3132" s="125" t="n"/>
    </row>
    <row r="3133">
      <c r="A3133" s="126" t="n">
        <v>45902</v>
      </c>
      <c r="B3133" s="125" t="inlineStr">
        <is>
          <t>Cappuccino</t>
        </is>
      </c>
      <c r="C3133" s="127" t="n">
        <v>22</v>
      </c>
      <c r="D3133" s="125" t="n"/>
    </row>
    <row r="3134">
      <c r="A3134" s="126" t="n">
        <v>45902</v>
      </c>
      <c r="B3134" s="125" t="inlineStr">
        <is>
          <t>Homemade Lemonade</t>
        </is>
      </c>
      <c r="C3134" s="127" t="n">
        <v>13</v>
      </c>
      <c r="D3134" s="125" t="n"/>
    </row>
    <row r="3135">
      <c r="A3135" s="126" t="n">
        <v>45903</v>
      </c>
      <c r="B3135" s="125" t="inlineStr">
        <is>
          <t>Bruschetta</t>
        </is>
      </c>
      <c r="C3135" s="127" t="n">
        <v>13</v>
      </c>
      <c r="D3135" s="125" t="n"/>
    </row>
    <row r="3136">
      <c r="A3136" s="126" t="n">
        <v>45903</v>
      </c>
      <c r="B3136" s="125" t="inlineStr">
        <is>
          <t>Caesar Salad</t>
        </is>
      </c>
      <c r="C3136" s="127" t="n">
        <v>7</v>
      </c>
      <c r="D3136" s="125" t="n"/>
    </row>
    <row r="3137">
      <c r="A3137" s="126" t="n">
        <v>45903</v>
      </c>
      <c r="B3137" s="125" t="inlineStr">
        <is>
          <t>Tomato Soup</t>
        </is>
      </c>
      <c r="C3137" s="127" t="n">
        <v>5</v>
      </c>
      <c r="D3137" s="125" t="n"/>
    </row>
    <row r="3138">
      <c r="A3138" s="126" t="n">
        <v>45903</v>
      </c>
      <c r="B3138" s="125" t="inlineStr">
        <is>
          <t>Spaghetti Carbonara</t>
        </is>
      </c>
      <c r="C3138" s="127" t="n">
        <v>19</v>
      </c>
      <c r="D3138" s="125" t="n"/>
    </row>
    <row r="3139">
      <c r="A3139" s="126" t="n">
        <v>45903</v>
      </c>
      <c r="B3139" s="125" t="inlineStr">
        <is>
          <t>Pizza Margherita</t>
        </is>
      </c>
      <c r="C3139" s="127" t="n">
        <v>20</v>
      </c>
      <c r="D3139" s="125" t="n"/>
    </row>
    <row r="3140">
      <c r="A3140" s="126" t="n">
        <v>45903</v>
      </c>
      <c r="B3140" s="125" t="inlineStr">
        <is>
          <t>Wiener Schnitzel</t>
        </is>
      </c>
      <c r="C3140" s="127" t="n">
        <v>15</v>
      </c>
      <c r="D3140" s="125" t="n"/>
    </row>
    <row r="3141">
      <c r="A3141" s="126" t="n">
        <v>45903</v>
      </c>
      <c r="B3141" s="125" t="inlineStr">
        <is>
          <t>Salmon Fillet</t>
        </is>
      </c>
      <c r="C3141" s="127" t="n">
        <v>6</v>
      </c>
      <c r="D3141" s="125" t="n"/>
    </row>
    <row r="3142">
      <c r="A3142" s="126" t="n">
        <v>45903</v>
      </c>
      <c r="B3142" s="125" t="inlineStr">
        <is>
          <t>Mushroom Risotto</t>
        </is>
      </c>
      <c r="C3142" s="127" t="n">
        <v>4</v>
      </c>
      <c r="D3142" s="125" t="n"/>
    </row>
    <row r="3143">
      <c r="A3143" s="126" t="n">
        <v>45903</v>
      </c>
      <c r="B3143" s="125" t="inlineStr">
        <is>
          <t>Cheeseburger</t>
        </is>
      </c>
      <c r="C3143" s="127" t="n">
        <v>15</v>
      </c>
      <c r="D3143" s="125" t="n"/>
    </row>
    <row r="3144">
      <c r="A3144" s="126" t="n">
        <v>45903</v>
      </c>
      <c r="B3144" s="125" t="inlineStr">
        <is>
          <t>Tiramisu</t>
        </is>
      </c>
      <c r="C3144" s="127" t="n">
        <v>14</v>
      </c>
      <c r="D3144" s="125" t="n"/>
    </row>
    <row r="3145">
      <c r="A3145" s="126" t="n">
        <v>45903</v>
      </c>
      <c r="B3145" s="125" t="inlineStr">
        <is>
          <t>Chocolate Fondant</t>
        </is>
      </c>
      <c r="C3145" s="127" t="n">
        <v>4</v>
      </c>
      <c r="D3145" s="125" t="n"/>
    </row>
    <row r="3146">
      <c r="A3146" s="126" t="n">
        <v>45903</v>
      </c>
      <c r="B3146" s="125" t="inlineStr">
        <is>
          <t>Lemon Sorbet</t>
        </is>
      </c>
      <c r="C3146" s="127" t="n">
        <v>3</v>
      </c>
      <c r="D3146" s="125" t="n"/>
    </row>
    <row r="3147">
      <c r="A3147" s="126" t="n">
        <v>45903</v>
      </c>
      <c r="B3147" s="125" t="inlineStr">
        <is>
          <t>Espresso</t>
        </is>
      </c>
      <c r="C3147" s="127" t="n">
        <v>34</v>
      </c>
      <c r="D3147" s="125" t="n"/>
    </row>
    <row r="3148">
      <c r="A3148" s="126" t="n">
        <v>45903</v>
      </c>
      <c r="B3148" s="125" t="inlineStr">
        <is>
          <t>Cappuccino</t>
        </is>
      </c>
      <c r="C3148" s="127" t="n">
        <v>32</v>
      </c>
      <c r="D3148" s="125" t="n"/>
    </row>
    <row r="3149">
      <c r="A3149" s="126" t="n">
        <v>45903</v>
      </c>
      <c r="B3149" s="125" t="inlineStr">
        <is>
          <t>Homemade Lemonade</t>
        </is>
      </c>
      <c r="C3149" s="127" t="n">
        <v>21</v>
      </c>
      <c r="D3149" s="125" t="n"/>
    </row>
    <row r="3150">
      <c r="A3150" s="126" t="n">
        <v>45904</v>
      </c>
      <c r="B3150" s="125" t="inlineStr">
        <is>
          <t>Bruschetta</t>
        </is>
      </c>
      <c r="C3150" s="127" t="n">
        <v>14</v>
      </c>
      <c r="D3150" s="125" t="n"/>
    </row>
    <row r="3151">
      <c r="A3151" s="126" t="n">
        <v>45904</v>
      </c>
      <c r="B3151" s="125" t="inlineStr">
        <is>
          <t>Caesar Salad</t>
        </is>
      </c>
      <c r="C3151" s="127" t="n">
        <v>12</v>
      </c>
      <c r="D3151" s="125" t="n"/>
    </row>
    <row r="3152">
      <c r="A3152" s="126" t="n">
        <v>45904</v>
      </c>
      <c r="B3152" s="125" t="inlineStr">
        <is>
          <t>Tomato Soup</t>
        </is>
      </c>
      <c r="C3152" s="127" t="n">
        <v>6</v>
      </c>
      <c r="D3152" s="125" t="n"/>
    </row>
    <row r="3153">
      <c r="A3153" s="126" t="n">
        <v>45904</v>
      </c>
      <c r="B3153" s="125" t="inlineStr">
        <is>
          <t>Spaghetti Carbonara</t>
        </is>
      </c>
      <c r="C3153" s="127" t="n">
        <v>19</v>
      </c>
      <c r="D3153" s="125" t="n"/>
    </row>
    <row r="3154">
      <c r="A3154" s="126" t="n">
        <v>45904</v>
      </c>
      <c r="B3154" s="125" t="inlineStr">
        <is>
          <t>Pizza Margherita</t>
        </is>
      </c>
      <c r="C3154" s="127" t="n">
        <v>39</v>
      </c>
      <c r="D3154" s="125" t="n"/>
    </row>
    <row r="3155">
      <c r="A3155" s="126" t="n">
        <v>45904</v>
      </c>
      <c r="B3155" s="125" t="inlineStr">
        <is>
          <t>Wiener Schnitzel</t>
        </is>
      </c>
      <c r="C3155" s="127" t="n">
        <v>19</v>
      </c>
      <c r="D3155" s="125" t="n"/>
    </row>
    <row r="3156">
      <c r="A3156" s="126" t="n">
        <v>45904</v>
      </c>
      <c r="B3156" s="125" t="inlineStr">
        <is>
          <t>Salmon Fillet</t>
        </is>
      </c>
      <c r="C3156" s="127" t="n">
        <v>6</v>
      </c>
      <c r="D3156" s="125" t="n"/>
    </row>
    <row r="3157">
      <c r="A3157" s="126" t="n">
        <v>45904</v>
      </c>
      <c r="B3157" s="125" t="inlineStr">
        <is>
          <t>Mushroom Risotto</t>
        </is>
      </c>
      <c r="C3157" s="127" t="n">
        <v>4</v>
      </c>
      <c r="D3157" s="125" t="n"/>
    </row>
    <row r="3158">
      <c r="A3158" s="126" t="n">
        <v>45904</v>
      </c>
      <c r="B3158" s="125" t="inlineStr">
        <is>
          <t>Cheeseburger</t>
        </is>
      </c>
      <c r="C3158" s="127" t="n">
        <v>27</v>
      </c>
      <c r="D3158" s="125" t="n"/>
    </row>
    <row r="3159">
      <c r="A3159" s="126" t="n">
        <v>45904</v>
      </c>
      <c r="B3159" s="125" t="inlineStr">
        <is>
          <t>Tiramisu</t>
        </is>
      </c>
      <c r="C3159" s="127" t="n">
        <v>17</v>
      </c>
      <c r="D3159" s="125" t="n"/>
    </row>
    <row r="3160">
      <c r="A3160" s="126" t="n">
        <v>45904</v>
      </c>
      <c r="B3160" s="125" t="inlineStr">
        <is>
          <t>Chocolate Fondant</t>
        </is>
      </c>
      <c r="C3160" s="127" t="n">
        <v>5</v>
      </c>
      <c r="D3160" s="125" t="n"/>
    </row>
    <row r="3161">
      <c r="A3161" s="126" t="n">
        <v>45904</v>
      </c>
      <c r="B3161" s="125" t="inlineStr">
        <is>
          <t>Lemon Sorbet</t>
        </is>
      </c>
      <c r="C3161" s="127" t="n">
        <v>4</v>
      </c>
      <c r="D3161" s="125" t="n"/>
    </row>
    <row r="3162">
      <c r="A3162" s="126" t="n">
        <v>45904</v>
      </c>
      <c r="B3162" s="125" t="inlineStr">
        <is>
          <t>Espresso</t>
        </is>
      </c>
      <c r="C3162" s="127" t="n">
        <v>47</v>
      </c>
      <c r="D3162" s="125" t="n"/>
    </row>
    <row r="3163">
      <c r="A3163" s="126" t="n">
        <v>45904</v>
      </c>
      <c r="B3163" s="125" t="inlineStr">
        <is>
          <t>Cappuccino</t>
        </is>
      </c>
      <c r="C3163" s="127" t="n">
        <v>28</v>
      </c>
      <c r="D3163" s="125" t="n"/>
    </row>
    <row r="3164">
      <c r="A3164" s="126" t="n">
        <v>45904</v>
      </c>
      <c r="B3164" s="125" t="inlineStr">
        <is>
          <t>Homemade Lemonade</t>
        </is>
      </c>
      <c r="C3164" s="127" t="n">
        <v>22</v>
      </c>
      <c r="D3164" s="125" t="n"/>
    </row>
    <row r="3165">
      <c r="A3165" s="126" t="n">
        <v>45905</v>
      </c>
      <c r="B3165" s="125" t="inlineStr">
        <is>
          <t>Bruschetta</t>
        </is>
      </c>
      <c r="C3165" s="127" t="n">
        <v>16</v>
      </c>
      <c r="D3165" s="125" t="n"/>
    </row>
    <row r="3166">
      <c r="A3166" s="126" t="n">
        <v>45905</v>
      </c>
      <c r="B3166" s="125" t="inlineStr">
        <is>
          <t>Caesar Salad</t>
        </is>
      </c>
      <c r="C3166" s="127" t="n">
        <v>13</v>
      </c>
      <c r="D3166" s="125" t="n"/>
    </row>
    <row r="3167">
      <c r="A3167" s="126" t="n">
        <v>45905</v>
      </c>
      <c r="B3167" s="125" t="inlineStr">
        <is>
          <t>Tomato Soup</t>
        </is>
      </c>
      <c r="C3167" s="127" t="n">
        <v>10</v>
      </c>
      <c r="D3167" s="125" t="n"/>
    </row>
    <row r="3168">
      <c r="A3168" s="126" t="n">
        <v>45905</v>
      </c>
      <c r="B3168" s="125" t="inlineStr">
        <is>
          <t>Spaghetti Carbonara</t>
        </is>
      </c>
      <c r="C3168" s="127" t="n">
        <v>50</v>
      </c>
      <c r="D3168" s="125" t="n"/>
    </row>
    <row r="3169">
      <c r="A3169" s="126" t="n">
        <v>45905</v>
      </c>
      <c r="B3169" s="125" t="inlineStr">
        <is>
          <t>Pizza Margherita</t>
        </is>
      </c>
      <c r="C3169" s="127" t="n">
        <v>42</v>
      </c>
      <c r="D3169" s="125" t="n"/>
    </row>
    <row r="3170">
      <c r="A3170" s="126" t="n">
        <v>45905</v>
      </c>
      <c r="B3170" s="125" t="inlineStr">
        <is>
          <t>Wiener Schnitzel</t>
        </is>
      </c>
      <c r="C3170" s="127" t="n">
        <v>23</v>
      </c>
      <c r="D3170" s="125" t="n"/>
    </row>
    <row r="3171">
      <c r="A3171" s="126" t="n">
        <v>45905</v>
      </c>
      <c r="B3171" s="125" t="inlineStr">
        <is>
          <t>Salmon Fillet</t>
        </is>
      </c>
      <c r="C3171" s="127" t="n">
        <v>9</v>
      </c>
      <c r="D3171" s="125" t="n"/>
    </row>
    <row r="3172">
      <c r="A3172" s="126" t="n">
        <v>45905</v>
      </c>
      <c r="B3172" s="125" t="inlineStr">
        <is>
          <t>Mushroom Risotto</t>
        </is>
      </c>
      <c r="C3172" s="127" t="n">
        <v>6</v>
      </c>
      <c r="D3172" s="125" t="n"/>
    </row>
    <row r="3173">
      <c r="A3173" s="126" t="n">
        <v>45905</v>
      </c>
      <c r="B3173" s="125" t="inlineStr">
        <is>
          <t>Cheeseburger</t>
        </is>
      </c>
      <c r="C3173" s="127" t="n">
        <v>32</v>
      </c>
      <c r="D3173" s="125" t="n"/>
    </row>
    <row r="3174">
      <c r="A3174" s="126" t="n">
        <v>45905</v>
      </c>
      <c r="B3174" s="125" t="inlineStr">
        <is>
          <t>Tiramisu</t>
        </is>
      </c>
      <c r="C3174" s="127" t="n">
        <v>23</v>
      </c>
      <c r="D3174" s="125" t="n"/>
    </row>
    <row r="3175">
      <c r="A3175" s="126" t="n">
        <v>45905</v>
      </c>
      <c r="B3175" s="125" t="inlineStr">
        <is>
          <t>Chocolate Fondant</t>
        </is>
      </c>
      <c r="C3175" s="127" t="n">
        <v>7</v>
      </c>
      <c r="D3175" s="125" t="n"/>
    </row>
    <row r="3176">
      <c r="A3176" s="126" t="n">
        <v>45905</v>
      </c>
      <c r="B3176" s="125" t="inlineStr">
        <is>
          <t>Lemon Sorbet</t>
        </is>
      </c>
      <c r="C3176" s="127" t="n">
        <v>3</v>
      </c>
      <c r="D3176" s="125" t="n"/>
    </row>
    <row r="3177">
      <c r="A3177" s="126" t="n">
        <v>45905</v>
      </c>
      <c r="B3177" s="125" t="inlineStr">
        <is>
          <t>Espresso</t>
        </is>
      </c>
      <c r="C3177" s="127" t="n">
        <v>46</v>
      </c>
      <c r="D3177" s="125" t="n"/>
    </row>
    <row r="3178">
      <c r="A3178" s="126" t="n">
        <v>45905</v>
      </c>
      <c r="B3178" s="125" t="inlineStr">
        <is>
          <t>Cappuccino</t>
        </is>
      </c>
      <c r="C3178" s="127" t="n">
        <v>42</v>
      </c>
      <c r="D3178" s="125" t="n"/>
    </row>
    <row r="3179">
      <c r="A3179" s="126" t="n">
        <v>45905</v>
      </c>
      <c r="B3179" s="125" t="inlineStr">
        <is>
          <t>Homemade Lemonade</t>
        </is>
      </c>
      <c r="C3179" s="127" t="n">
        <v>29</v>
      </c>
      <c r="D3179" s="125" t="n"/>
    </row>
    <row r="3180">
      <c r="A3180" s="126" t="n">
        <v>45906</v>
      </c>
      <c r="B3180" s="125" t="inlineStr">
        <is>
          <t>Bruschetta</t>
        </is>
      </c>
      <c r="C3180" s="127" t="n">
        <v>24</v>
      </c>
      <c r="D3180" s="125" t="n"/>
    </row>
    <row r="3181">
      <c r="A3181" s="126" t="n">
        <v>45906</v>
      </c>
      <c r="B3181" s="125" t="inlineStr">
        <is>
          <t>Caesar Salad</t>
        </is>
      </c>
      <c r="C3181" s="127" t="n">
        <v>13</v>
      </c>
      <c r="D3181" s="125" t="n"/>
    </row>
    <row r="3182">
      <c r="A3182" s="126" t="n">
        <v>45906</v>
      </c>
      <c r="B3182" s="125" t="inlineStr">
        <is>
          <t>Tomato Soup</t>
        </is>
      </c>
      <c r="C3182" s="127" t="n">
        <v>10</v>
      </c>
      <c r="D3182" s="125" t="n"/>
    </row>
    <row r="3183">
      <c r="A3183" s="126" t="n">
        <v>45906</v>
      </c>
      <c r="B3183" s="125" t="inlineStr">
        <is>
          <t>Spaghetti Carbonara</t>
        </is>
      </c>
      <c r="C3183" s="127" t="n">
        <v>33</v>
      </c>
      <c r="D3183" s="125" t="n"/>
    </row>
    <row r="3184">
      <c r="A3184" s="126" t="n">
        <v>45906</v>
      </c>
      <c r="B3184" s="125" t="inlineStr">
        <is>
          <t>Pizza Margherita</t>
        </is>
      </c>
      <c r="C3184" s="127" t="n">
        <v>47</v>
      </c>
      <c r="D3184" s="125" t="n"/>
    </row>
    <row r="3185">
      <c r="A3185" s="126" t="n">
        <v>45906</v>
      </c>
      <c r="B3185" s="125" t="inlineStr">
        <is>
          <t>Wiener Schnitzel</t>
        </is>
      </c>
      <c r="C3185" s="127" t="n">
        <v>28</v>
      </c>
      <c r="D3185" s="125" t="n"/>
    </row>
    <row r="3186">
      <c r="A3186" s="126" t="n">
        <v>45906</v>
      </c>
      <c r="B3186" s="125" t="inlineStr">
        <is>
          <t>Salmon Fillet</t>
        </is>
      </c>
      <c r="C3186" s="127" t="n">
        <v>8</v>
      </c>
      <c r="D3186" s="125" t="n"/>
    </row>
    <row r="3187">
      <c r="A3187" s="126" t="n">
        <v>45906</v>
      </c>
      <c r="B3187" s="125" t="inlineStr">
        <is>
          <t>Mushroom Risotto</t>
        </is>
      </c>
      <c r="C3187" s="127" t="n">
        <v>7</v>
      </c>
      <c r="D3187" s="125" t="n"/>
    </row>
    <row r="3188">
      <c r="A3188" s="126" t="n">
        <v>45906</v>
      </c>
      <c r="B3188" s="125" t="inlineStr">
        <is>
          <t>Cheeseburger</t>
        </is>
      </c>
      <c r="C3188" s="127" t="n">
        <v>26</v>
      </c>
      <c r="D3188" s="125" t="n"/>
    </row>
    <row r="3189">
      <c r="A3189" s="126" t="n">
        <v>45906</v>
      </c>
      <c r="B3189" s="125" t="inlineStr">
        <is>
          <t>Tiramisu</t>
        </is>
      </c>
      <c r="C3189" s="127" t="n">
        <v>24</v>
      </c>
      <c r="D3189" s="125" t="n"/>
    </row>
    <row r="3190">
      <c r="A3190" s="126" t="n">
        <v>45906</v>
      </c>
      <c r="B3190" s="125" t="inlineStr">
        <is>
          <t>Chocolate Fondant</t>
        </is>
      </c>
      <c r="C3190" s="127" t="n">
        <v>8</v>
      </c>
      <c r="D3190" s="125" t="n"/>
    </row>
    <row r="3191">
      <c r="A3191" s="126" t="n">
        <v>45906</v>
      </c>
      <c r="B3191" s="125" t="inlineStr">
        <is>
          <t>Lemon Sorbet</t>
        </is>
      </c>
      <c r="C3191" s="127" t="n">
        <v>4</v>
      </c>
      <c r="D3191" s="125" t="n"/>
    </row>
    <row r="3192">
      <c r="A3192" s="126" t="n">
        <v>45906</v>
      </c>
      <c r="B3192" s="125" t="inlineStr">
        <is>
          <t>Espresso</t>
        </is>
      </c>
      <c r="C3192" s="127" t="n">
        <v>55</v>
      </c>
      <c r="D3192" s="125" t="n"/>
    </row>
    <row r="3193">
      <c r="A3193" s="126" t="n">
        <v>45906</v>
      </c>
      <c r="B3193" s="125" t="inlineStr">
        <is>
          <t>Cappuccino</t>
        </is>
      </c>
      <c r="C3193" s="127" t="n">
        <v>37</v>
      </c>
      <c r="D3193" s="125" t="n"/>
    </row>
    <row r="3194">
      <c r="A3194" s="126" t="n">
        <v>45906</v>
      </c>
      <c r="B3194" s="125" t="inlineStr">
        <is>
          <t>Homemade Lemonade</t>
        </is>
      </c>
      <c r="C3194" s="127" t="n">
        <v>37</v>
      </c>
      <c r="D3194" s="125" t="n"/>
    </row>
    <row r="3195">
      <c r="A3195" s="126" t="n">
        <v>45907</v>
      </c>
      <c r="B3195" s="125" t="inlineStr">
        <is>
          <t>Bruschetta</t>
        </is>
      </c>
      <c r="C3195" s="127" t="n">
        <v>14</v>
      </c>
      <c r="D3195" s="125" t="n"/>
    </row>
    <row r="3196">
      <c r="A3196" s="126" t="n">
        <v>45907</v>
      </c>
      <c r="B3196" s="125" t="inlineStr">
        <is>
          <t>Caesar Salad</t>
        </is>
      </c>
      <c r="C3196" s="127" t="n">
        <v>16</v>
      </c>
      <c r="D3196" s="125" t="n"/>
    </row>
    <row r="3197">
      <c r="A3197" s="126" t="n">
        <v>45907</v>
      </c>
      <c r="B3197" s="125" t="inlineStr">
        <is>
          <t>Tomato Soup</t>
        </is>
      </c>
      <c r="C3197" s="127" t="n">
        <v>8</v>
      </c>
      <c r="D3197" s="125" t="n"/>
    </row>
    <row r="3198">
      <c r="A3198" s="126" t="n">
        <v>45907</v>
      </c>
      <c r="B3198" s="125" t="inlineStr">
        <is>
          <t>Spaghetti Carbonara</t>
        </is>
      </c>
      <c r="C3198" s="127" t="n">
        <v>25</v>
      </c>
      <c r="D3198" s="125" t="n"/>
    </row>
    <row r="3199">
      <c r="A3199" s="126" t="n">
        <v>45907</v>
      </c>
      <c r="B3199" s="125" t="inlineStr">
        <is>
          <t>Pizza Margherita</t>
        </is>
      </c>
      <c r="C3199" s="127" t="n">
        <v>36</v>
      </c>
      <c r="D3199" s="125" t="n"/>
    </row>
    <row r="3200">
      <c r="A3200" s="126" t="n">
        <v>45907</v>
      </c>
      <c r="B3200" s="125" t="inlineStr">
        <is>
          <t>Wiener Schnitzel</t>
        </is>
      </c>
      <c r="C3200" s="127" t="n">
        <v>18</v>
      </c>
      <c r="D3200" s="125" t="n"/>
    </row>
    <row r="3201">
      <c r="A3201" s="126" t="n">
        <v>45907</v>
      </c>
      <c r="B3201" s="125" t="inlineStr">
        <is>
          <t>Salmon Fillet</t>
        </is>
      </c>
      <c r="C3201" s="127" t="n">
        <v>7</v>
      </c>
      <c r="D3201" s="125" t="n"/>
    </row>
    <row r="3202">
      <c r="A3202" s="126" t="n">
        <v>45907</v>
      </c>
      <c r="B3202" s="125" t="inlineStr">
        <is>
          <t>Mushroom Risotto</t>
        </is>
      </c>
      <c r="C3202" s="127" t="n">
        <v>6</v>
      </c>
      <c r="D3202" s="125" t="n"/>
    </row>
    <row r="3203">
      <c r="A3203" s="126" t="n">
        <v>45907</v>
      </c>
      <c r="B3203" s="125" t="inlineStr">
        <is>
          <t>Cheeseburger</t>
        </is>
      </c>
      <c r="C3203" s="127" t="n">
        <v>35</v>
      </c>
      <c r="D3203" s="125" t="n"/>
    </row>
    <row r="3204">
      <c r="A3204" s="126" t="n">
        <v>45907</v>
      </c>
      <c r="B3204" s="125" t="inlineStr">
        <is>
          <t>Tiramisu</t>
        </is>
      </c>
      <c r="C3204" s="127" t="n">
        <v>17</v>
      </c>
      <c r="D3204" s="125" t="n"/>
    </row>
    <row r="3205">
      <c r="A3205" s="126" t="n">
        <v>45907</v>
      </c>
      <c r="B3205" s="125" t="inlineStr">
        <is>
          <t>Chocolate Fondant</t>
        </is>
      </c>
      <c r="C3205" s="127" t="n">
        <v>10</v>
      </c>
      <c r="D3205" s="125" t="n"/>
    </row>
    <row r="3206">
      <c r="A3206" s="126" t="n">
        <v>45907</v>
      </c>
      <c r="B3206" s="125" t="inlineStr">
        <is>
          <t>Lemon Sorbet</t>
        </is>
      </c>
      <c r="C3206" s="127" t="n">
        <v>4</v>
      </c>
      <c r="D3206" s="125" t="n"/>
    </row>
    <row r="3207">
      <c r="A3207" s="126" t="n">
        <v>45907</v>
      </c>
      <c r="B3207" s="125" t="inlineStr">
        <is>
          <t>Espresso</t>
        </is>
      </c>
      <c r="C3207" s="127" t="n">
        <v>33</v>
      </c>
      <c r="D3207" s="125" t="n"/>
    </row>
    <row r="3208">
      <c r="A3208" s="126" t="n">
        <v>45907</v>
      </c>
      <c r="B3208" s="125" t="inlineStr">
        <is>
          <t>Cappuccino</t>
        </is>
      </c>
      <c r="C3208" s="127" t="n">
        <v>20</v>
      </c>
      <c r="D3208" s="125" t="n"/>
    </row>
    <row r="3209">
      <c r="A3209" s="126" t="n">
        <v>45907</v>
      </c>
      <c r="B3209" s="125" t="inlineStr">
        <is>
          <t>Homemade Lemonade</t>
        </is>
      </c>
      <c r="C3209" s="127" t="n">
        <v>28</v>
      </c>
      <c r="D3209" s="125" t="n"/>
    </row>
    <row r="3210">
      <c r="A3210" s="126" t="n">
        <v>45909</v>
      </c>
      <c r="B3210" s="125" t="inlineStr">
        <is>
          <t>Bruschetta</t>
        </is>
      </c>
      <c r="C3210" s="127" t="n">
        <v>7</v>
      </c>
      <c r="D3210" s="125" t="n"/>
    </row>
    <row r="3211">
      <c r="A3211" s="126" t="n">
        <v>45909</v>
      </c>
      <c r="B3211" s="125" t="inlineStr">
        <is>
          <t>Caesar Salad</t>
        </is>
      </c>
      <c r="C3211" s="127" t="n">
        <v>10</v>
      </c>
      <c r="D3211" s="125" t="n"/>
    </row>
    <row r="3212">
      <c r="A3212" s="126" t="n">
        <v>45909</v>
      </c>
      <c r="B3212" s="125" t="inlineStr">
        <is>
          <t>Tomato Soup</t>
        </is>
      </c>
      <c r="C3212" s="127" t="n">
        <v>6</v>
      </c>
      <c r="D3212" s="125" t="n"/>
    </row>
    <row r="3213">
      <c r="A3213" s="126" t="n">
        <v>45909</v>
      </c>
      <c r="B3213" s="125" t="inlineStr">
        <is>
          <t>Spaghetti Carbonara</t>
        </is>
      </c>
      <c r="C3213" s="127" t="n">
        <v>20</v>
      </c>
      <c r="D3213" s="125" t="n"/>
    </row>
    <row r="3214">
      <c r="A3214" s="126" t="n">
        <v>45909</v>
      </c>
      <c r="B3214" s="125" t="inlineStr">
        <is>
          <t>Pizza Margherita</t>
        </is>
      </c>
      <c r="C3214" s="127" t="n">
        <v>23</v>
      </c>
      <c r="D3214" s="125" t="n"/>
    </row>
    <row r="3215">
      <c r="A3215" s="126" t="n">
        <v>45909</v>
      </c>
      <c r="B3215" s="125" t="inlineStr">
        <is>
          <t>Wiener Schnitzel</t>
        </is>
      </c>
      <c r="C3215" s="127" t="n">
        <v>13</v>
      </c>
      <c r="D3215" s="125" t="n"/>
    </row>
    <row r="3216">
      <c r="A3216" s="126" t="n">
        <v>45909</v>
      </c>
      <c r="B3216" s="125" t="inlineStr">
        <is>
          <t>Salmon Fillet</t>
        </is>
      </c>
      <c r="C3216" s="127" t="n">
        <v>5</v>
      </c>
      <c r="D3216" s="125" t="n"/>
    </row>
    <row r="3217">
      <c r="A3217" s="126" t="n">
        <v>45909</v>
      </c>
      <c r="B3217" s="125" t="inlineStr">
        <is>
          <t>Mushroom Risotto</t>
        </is>
      </c>
      <c r="C3217" s="127" t="n">
        <v>4</v>
      </c>
      <c r="D3217" s="125" t="n"/>
    </row>
    <row r="3218">
      <c r="A3218" s="126" t="n">
        <v>45909</v>
      </c>
      <c r="B3218" s="125" t="inlineStr">
        <is>
          <t>Cheeseburger</t>
        </is>
      </c>
      <c r="C3218" s="127" t="n">
        <v>15</v>
      </c>
      <c r="D3218" s="125" t="n"/>
    </row>
    <row r="3219">
      <c r="A3219" s="126" t="n">
        <v>45909</v>
      </c>
      <c r="B3219" s="125" t="inlineStr">
        <is>
          <t>Tiramisu</t>
        </is>
      </c>
      <c r="C3219" s="127" t="n">
        <v>11</v>
      </c>
      <c r="D3219" s="125" t="n"/>
    </row>
    <row r="3220">
      <c r="A3220" s="126" t="n">
        <v>45909</v>
      </c>
      <c r="B3220" s="125" t="inlineStr">
        <is>
          <t>Chocolate Fondant</t>
        </is>
      </c>
      <c r="C3220" s="127" t="n">
        <v>6</v>
      </c>
      <c r="D3220" s="125" t="n"/>
    </row>
    <row r="3221">
      <c r="A3221" s="126" t="n">
        <v>45909</v>
      </c>
      <c r="B3221" s="125" t="inlineStr">
        <is>
          <t>Lemon Sorbet</t>
        </is>
      </c>
      <c r="C3221" s="127" t="n">
        <v>2</v>
      </c>
      <c r="D3221" s="125" t="n"/>
    </row>
    <row r="3222">
      <c r="A3222" s="126" t="n">
        <v>45909</v>
      </c>
      <c r="B3222" s="125" t="inlineStr">
        <is>
          <t>Espresso</t>
        </is>
      </c>
      <c r="C3222" s="127" t="n">
        <v>28</v>
      </c>
      <c r="D3222" s="125" t="n"/>
    </row>
    <row r="3223">
      <c r="A3223" s="126" t="n">
        <v>45909</v>
      </c>
      <c r="B3223" s="125" t="inlineStr">
        <is>
          <t>Cappuccino</t>
        </is>
      </c>
      <c r="C3223" s="127" t="n">
        <v>17</v>
      </c>
      <c r="D3223" s="125" t="n"/>
    </row>
    <row r="3224">
      <c r="A3224" s="126" t="n">
        <v>45909</v>
      </c>
      <c r="B3224" s="125" t="inlineStr">
        <is>
          <t>Homemade Lemonade</t>
        </is>
      </c>
      <c r="C3224" s="127" t="n">
        <v>14</v>
      </c>
      <c r="D3224" s="125" t="n"/>
    </row>
    <row r="3225">
      <c r="A3225" s="126" t="n">
        <v>45910</v>
      </c>
      <c r="B3225" s="125" t="inlineStr">
        <is>
          <t>Bruschetta</t>
        </is>
      </c>
      <c r="C3225" s="127" t="n">
        <v>9</v>
      </c>
      <c r="D3225" s="125" t="n"/>
    </row>
    <row r="3226">
      <c r="A3226" s="126" t="n">
        <v>45910</v>
      </c>
      <c r="B3226" s="125" t="inlineStr">
        <is>
          <t>Caesar Salad</t>
        </is>
      </c>
      <c r="C3226" s="127" t="n">
        <v>10</v>
      </c>
      <c r="D3226" s="125" t="n"/>
    </row>
    <row r="3227">
      <c r="A3227" s="126" t="n">
        <v>45910</v>
      </c>
      <c r="B3227" s="125" t="inlineStr">
        <is>
          <t>Tomato Soup</t>
        </is>
      </c>
      <c r="C3227" s="127" t="n">
        <v>6</v>
      </c>
      <c r="D3227" s="125" t="n"/>
    </row>
    <row r="3228">
      <c r="A3228" s="126" t="n">
        <v>45910</v>
      </c>
      <c r="B3228" s="125" t="inlineStr">
        <is>
          <t>Spaghetti Carbonara</t>
        </is>
      </c>
      <c r="C3228" s="127" t="n">
        <v>23</v>
      </c>
      <c r="D3228" s="125" t="n"/>
    </row>
    <row r="3229">
      <c r="A3229" s="126" t="n">
        <v>45910</v>
      </c>
      <c r="B3229" s="125" t="inlineStr">
        <is>
          <t>Pizza Margherita</t>
        </is>
      </c>
      <c r="C3229" s="127" t="n">
        <v>25</v>
      </c>
      <c r="D3229" s="125" t="n"/>
    </row>
    <row r="3230">
      <c r="A3230" s="126" t="n">
        <v>45910</v>
      </c>
      <c r="B3230" s="125" t="inlineStr">
        <is>
          <t>Wiener Schnitzel</t>
        </is>
      </c>
      <c r="C3230" s="127" t="n">
        <v>17</v>
      </c>
      <c r="D3230" s="125" t="n"/>
    </row>
    <row r="3231">
      <c r="A3231" s="126" t="n">
        <v>45910</v>
      </c>
      <c r="B3231" s="125" t="inlineStr">
        <is>
          <t>Salmon Fillet</t>
        </is>
      </c>
      <c r="C3231" s="127" t="n">
        <v>5</v>
      </c>
      <c r="D3231" s="125" t="n"/>
    </row>
    <row r="3232">
      <c r="A3232" s="126" t="n">
        <v>45910</v>
      </c>
      <c r="B3232" s="125" t="inlineStr">
        <is>
          <t>Mushroom Risotto</t>
        </is>
      </c>
      <c r="C3232" s="127" t="n">
        <v>5</v>
      </c>
      <c r="D3232" s="125" t="n"/>
    </row>
    <row r="3233">
      <c r="A3233" s="126" t="n">
        <v>45910</v>
      </c>
      <c r="B3233" s="125" t="inlineStr">
        <is>
          <t>Cheeseburger</t>
        </is>
      </c>
      <c r="C3233" s="127" t="n">
        <v>20</v>
      </c>
      <c r="D3233" s="125" t="n"/>
    </row>
    <row r="3234">
      <c r="A3234" s="126" t="n">
        <v>45910</v>
      </c>
      <c r="B3234" s="125" t="inlineStr">
        <is>
          <t>Tiramisu</t>
        </is>
      </c>
      <c r="C3234" s="127" t="n">
        <v>15</v>
      </c>
      <c r="D3234" s="125" t="n"/>
    </row>
    <row r="3235">
      <c r="A3235" s="126" t="n">
        <v>45910</v>
      </c>
      <c r="B3235" s="125" t="inlineStr">
        <is>
          <t>Chocolate Fondant</t>
        </is>
      </c>
      <c r="C3235" s="127" t="n">
        <v>3</v>
      </c>
      <c r="D3235" s="125" t="n"/>
    </row>
    <row r="3236">
      <c r="A3236" s="126" t="n">
        <v>45910</v>
      </c>
      <c r="B3236" s="125" t="inlineStr">
        <is>
          <t>Lemon Sorbet</t>
        </is>
      </c>
      <c r="C3236" s="127" t="n">
        <v>1</v>
      </c>
      <c r="D3236" s="125" t="n"/>
    </row>
    <row r="3237">
      <c r="A3237" s="126" t="n">
        <v>45910</v>
      </c>
      <c r="B3237" s="125" t="inlineStr">
        <is>
          <t>Espresso</t>
        </is>
      </c>
      <c r="C3237" s="127" t="n">
        <v>35</v>
      </c>
      <c r="D3237" s="125" t="n"/>
    </row>
    <row r="3238">
      <c r="A3238" s="126" t="n">
        <v>45910</v>
      </c>
      <c r="B3238" s="125" t="inlineStr">
        <is>
          <t>Cappuccino</t>
        </is>
      </c>
      <c r="C3238" s="127" t="n">
        <v>24</v>
      </c>
      <c r="D3238" s="125" t="n"/>
    </row>
    <row r="3239">
      <c r="A3239" s="126" t="n">
        <v>45910</v>
      </c>
      <c r="B3239" s="125" t="inlineStr">
        <is>
          <t>Homemade Lemonade</t>
        </is>
      </c>
      <c r="C3239" s="127" t="n">
        <v>25</v>
      </c>
      <c r="D3239" s="125" t="n"/>
    </row>
    <row r="3240">
      <c r="A3240" s="126" t="n">
        <v>45911</v>
      </c>
      <c r="B3240" s="125" t="inlineStr">
        <is>
          <t>Bruschetta</t>
        </is>
      </c>
      <c r="C3240" s="127" t="n">
        <v>13</v>
      </c>
      <c r="D3240" s="125" t="n"/>
    </row>
    <row r="3241">
      <c r="A3241" s="126" t="n">
        <v>45911</v>
      </c>
      <c r="B3241" s="125" t="inlineStr">
        <is>
          <t>Caesar Salad</t>
        </is>
      </c>
      <c r="C3241" s="127" t="n">
        <v>10</v>
      </c>
      <c r="D3241" s="125" t="n"/>
    </row>
    <row r="3242">
      <c r="A3242" s="126" t="n">
        <v>45911</v>
      </c>
      <c r="B3242" s="125" t="inlineStr">
        <is>
          <t>Tomato Soup</t>
        </is>
      </c>
      <c r="C3242" s="127" t="n">
        <v>8</v>
      </c>
      <c r="D3242" s="125" t="n"/>
    </row>
    <row r="3243">
      <c r="A3243" s="126" t="n">
        <v>45911</v>
      </c>
      <c r="B3243" s="125" t="inlineStr">
        <is>
          <t>Spaghetti Carbonara</t>
        </is>
      </c>
      <c r="C3243" s="127" t="n">
        <v>27</v>
      </c>
      <c r="D3243" s="125" t="n"/>
    </row>
    <row r="3244">
      <c r="A3244" s="126" t="n">
        <v>45911</v>
      </c>
      <c r="B3244" s="125" t="inlineStr">
        <is>
          <t>Pizza Margherita</t>
        </is>
      </c>
      <c r="C3244" s="127" t="n">
        <v>41</v>
      </c>
      <c r="D3244" s="125" t="n"/>
    </row>
    <row r="3245">
      <c r="A3245" s="126" t="n">
        <v>45911</v>
      </c>
      <c r="B3245" s="125" t="inlineStr">
        <is>
          <t>Wiener Schnitzel</t>
        </is>
      </c>
      <c r="C3245" s="127" t="n">
        <v>19</v>
      </c>
      <c r="D3245" s="125" t="n"/>
    </row>
    <row r="3246">
      <c r="A3246" s="126" t="n">
        <v>45911</v>
      </c>
      <c r="B3246" s="125" t="inlineStr">
        <is>
          <t>Salmon Fillet</t>
        </is>
      </c>
      <c r="C3246" s="127" t="n">
        <v>6</v>
      </c>
      <c r="D3246" s="125" t="n"/>
    </row>
    <row r="3247">
      <c r="A3247" s="126" t="n">
        <v>45911</v>
      </c>
      <c r="B3247" s="125" t="inlineStr">
        <is>
          <t>Mushroom Risotto</t>
        </is>
      </c>
      <c r="C3247" s="127" t="n">
        <v>6</v>
      </c>
      <c r="D3247" s="125" t="n"/>
    </row>
    <row r="3248">
      <c r="A3248" s="126" t="n">
        <v>45911</v>
      </c>
      <c r="B3248" s="125" t="inlineStr">
        <is>
          <t>Cheeseburger</t>
        </is>
      </c>
      <c r="C3248" s="127" t="n">
        <v>19</v>
      </c>
      <c r="D3248" s="125" t="n"/>
    </row>
    <row r="3249">
      <c r="A3249" s="126" t="n">
        <v>45911</v>
      </c>
      <c r="B3249" s="125" t="inlineStr">
        <is>
          <t>Tiramisu</t>
        </is>
      </c>
      <c r="C3249" s="127" t="n">
        <v>14</v>
      </c>
      <c r="D3249" s="125" t="n"/>
    </row>
    <row r="3250">
      <c r="A3250" s="126" t="n">
        <v>45911</v>
      </c>
      <c r="B3250" s="125" t="inlineStr">
        <is>
          <t>Chocolate Fondant</t>
        </is>
      </c>
      <c r="C3250" s="127" t="n">
        <v>6</v>
      </c>
      <c r="D3250" s="125" t="n"/>
    </row>
    <row r="3251">
      <c r="A3251" s="126" t="n">
        <v>45911</v>
      </c>
      <c r="B3251" s="125" t="inlineStr">
        <is>
          <t>Lemon Sorbet</t>
        </is>
      </c>
      <c r="C3251" s="127" t="n">
        <v>3</v>
      </c>
      <c r="D3251" s="125" t="n"/>
    </row>
    <row r="3252">
      <c r="A3252" s="126" t="n">
        <v>45911</v>
      </c>
      <c r="B3252" s="125" t="inlineStr">
        <is>
          <t>Espresso</t>
        </is>
      </c>
      <c r="C3252" s="127" t="n">
        <v>40</v>
      </c>
      <c r="D3252" s="125" t="n"/>
    </row>
    <row r="3253">
      <c r="A3253" s="126" t="n">
        <v>45911</v>
      </c>
      <c r="B3253" s="125" t="inlineStr">
        <is>
          <t>Cappuccino</t>
        </is>
      </c>
      <c r="C3253" s="127" t="n">
        <v>26</v>
      </c>
      <c r="D3253" s="125" t="n"/>
    </row>
    <row r="3254">
      <c r="A3254" s="126" t="n">
        <v>45911</v>
      </c>
      <c r="B3254" s="125" t="inlineStr">
        <is>
          <t>Homemade Lemonade</t>
        </is>
      </c>
      <c r="C3254" s="127" t="n">
        <v>22</v>
      </c>
      <c r="D3254" s="125" t="n"/>
    </row>
    <row r="3255">
      <c r="A3255" s="126" t="n">
        <v>45912</v>
      </c>
      <c r="B3255" s="125" t="inlineStr">
        <is>
          <t>Bruschetta</t>
        </is>
      </c>
      <c r="C3255" s="127" t="n">
        <v>16</v>
      </c>
      <c r="D3255" s="125" t="n"/>
    </row>
    <row r="3256">
      <c r="A3256" s="126" t="n">
        <v>45912</v>
      </c>
      <c r="B3256" s="125" t="inlineStr">
        <is>
          <t>Caesar Salad</t>
        </is>
      </c>
      <c r="C3256" s="127" t="n">
        <v>17</v>
      </c>
      <c r="D3256" s="125" t="n"/>
    </row>
    <row r="3257">
      <c r="A3257" s="126" t="n">
        <v>45912</v>
      </c>
      <c r="B3257" s="125" t="inlineStr">
        <is>
          <t>Tomato Soup</t>
        </is>
      </c>
      <c r="C3257" s="127" t="n">
        <v>4</v>
      </c>
      <c r="D3257" s="125" t="n"/>
    </row>
    <row r="3258">
      <c r="A3258" s="126" t="n">
        <v>45912</v>
      </c>
      <c r="B3258" s="125" t="inlineStr">
        <is>
          <t>Spaghetti Carbonara</t>
        </is>
      </c>
      <c r="C3258" s="127" t="n">
        <v>32</v>
      </c>
      <c r="D3258" s="125" t="n"/>
    </row>
    <row r="3259">
      <c r="A3259" s="126" t="n">
        <v>45912</v>
      </c>
      <c r="B3259" s="125" t="inlineStr">
        <is>
          <t>Pizza Margherita</t>
        </is>
      </c>
      <c r="C3259" s="127" t="n">
        <v>42</v>
      </c>
      <c r="D3259" s="125" t="n"/>
    </row>
    <row r="3260">
      <c r="A3260" s="126" t="n">
        <v>45912</v>
      </c>
      <c r="B3260" s="125" t="inlineStr">
        <is>
          <t>Wiener Schnitzel</t>
        </is>
      </c>
      <c r="C3260" s="127" t="n">
        <v>19</v>
      </c>
      <c r="D3260" s="125" t="n"/>
    </row>
    <row r="3261">
      <c r="A3261" s="126" t="n">
        <v>45912</v>
      </c>
      <c r="B3261" s="125" t="inlineStr">
        <is>
          <t>Salmon Fillet</t>
        </is>
      </c>
      <c r="C3261" s="127" t="n">
        <v>10</v>
      </c>
      <c r="D3261" s="125" t="n"/>
    </row>
    <row r="3262">
      <c r="A3262" s="126" t="n">
        <v>45912</v>
      </c>
      <c r="B3262" s="125" t="inlineStr">
        <is>
          <t>Mushroom Risotto</t>
        </is>
      </c>
      <c r="C3262" s="127" t="n">
        <v>7</v>
      </c>
      <c r="D3262" s="125" t="n"/>
    </row>
    <row r="3263">
      <c r="A3263" s="126" t="n">
        <v>45912</v>
      </c>
      <c r="B3263" s="125" t="inlineStr">
        <is>
          <t>Cheeseburger</t>
        </is>
      </c>
      <c r="C3263" s="127" t="n">
        <v>35</v>
      </c>
      <c r="D3263" s="125" t="n"/>
    </row>
    <row r="3264">
      <c r="A3264" s="126" t="n">
        <v>45912</v>
      </c>
      <c r="B3264" s="125" t="inlineStr">
        <is>
          <t>Tiramisu</t>
        </is>
      </c>
      <c r="C3264" s="127" t="n">
        <v>24</v>
      </c>
      <c r="D3264" s="125" t="n"/>
    </row>
    <row r="3265">
      <c r="A3265" s="126" t="n">
        <v>45912</v>
      </c>
      <c r="B3265" s="125" t="inlineStr">
        <is>
          <t>Chocolate Fondant</t>
        </is>
      </c>
      <c r="C3265" s="127" t="n">
        <v>9</v>
      </c>
      <c r="D3265" s="125" t="n"/>
    </row>
    <row r="3266">
      <c r="A3266" s="126" t="n">
        <v>45912</v>
      </c>
      <c r="B3266" s="125" t="inlineStr">
        <is>
          <t>Lemon Sorbet</t>
        </is>
      </c>
      <c r="C3266" s="127" t="n">
        <v>4</v>
      </c>
      <c r="D3266" s="125" t="n"/>
    </row>
    <row r="3267">
      <c r="A3267" s="126" t="n">
        <v>45912</v>
      </c>
      <c r="B3267" s="125" t="inlineStr">
        <is>
          <t>Espresso</t>
        </is>
      </c>
      <c r="C3267" s="127" t="n">
        <v>38</v>
      </c>
      <c r="D3267" s="125" t="n"/>
    </row>
    <row r="3268">
      <c r="A3268" s="126" t="n">
        <v>45912</v>
      </c>
      <c r="B3268" s="125" t="inlineStr">
        <is>
          <t>Cappuccino</t>
        </is>
      </c>
      <c r="C3268" s="127" t="n">
        <v>35</v>
      </c>
      <c r="D3268" s="125" t="n"/>
    </row>
    <row r="3269">
      <c r="A3269" s="126" t="n">
        <v>45912</v>
      </c>
      <c r="B3269" s="125" t="inlineStr">
        <is>
          <t>Homemade Lemonade</t>
        </is>
      </c>
      <c r="C3269" s="127" t="n">
        <v>25</v>
      </c>
      <c r="D3269" s="125" t="n"/>
    </row>
    <row r="3270">
      <c r="A3270" s="126" t="n">
        <v>45913</v>
      </c>
      <c r="B3270" s="125" t="inlineStr">
        <is>
          <t>Bruschetta</t>
        </is>
      </c>
      <c r="C3270" s="127" t="n">
        <v>21</v>
      </c>
      <c r="D3270" s="125" t="n"/>
    </row>
    <row r="3271">
      <c r="A3271" s="126" t="n">
        <v>45913</v>
      </c>
      <c r="B3271" s="125" t="inlineStr">
        <is>
          <t>Caesar Salad</t>
        </is>
      </c>
      <c r="C3271" s="127" t="n">
        <v>16</v>
      </c>
      <c r="D3271" s="125" t="n"/>
    </row>
    <row r="3272">
      <c r="A3272" s="126" t="n">
        <v>45913</v>
      </c>
      <c r="B3272" s="125" t="inlineStr">
        <is>
          <t>Tomato Soup</t>
        </is>
      </c>
      <c r="C3272" s="127" t="n">
        <v>14</v>
      </c>
      <c r="D3272" s="125" t="n"/>
    </row>
    <row r="3273">
      <c r="A3273" s="126" t="n">
        <v>45913</v>
      </c>
      <c r="B3273" s="125" t="inlineStr">
        <is>
          <t>Spaghetti Carbonara</t>
        </is>
      </c>
      <c r="C3273" s="127" t="n">
        <v>27</v>
      </c>
      <c r="D3273" s="125" t="n"/>
    </row>
    <row r="3274">
      <c r="A3274" s="126" t="n">
        <v>45913</v>
      </c>
      <c r="B3274" s="125" t="inlineStr">
        <is>
          <t>Pizza Margherita</t>
        </is>
      </c>
      <c r="C3274" s="127" t="n">
        <v>56</v>
      </c>
      <c r="D3274" s="125" t="n"/>
    </row>
    <row r="3275">
      <c r="A3275" s="126" t="n">
        <v>45913</v>
      </c>
      <c r="B3275" s="125" t="inlineStr">
        <is>
          <t>Wiener Schnitzel</t>
        </is>
      </c>
      <c r="C3275" s="127" t="n">
        <v>24</v>
      </c>
      <c r="D3275" s="125" t="n"/>
    </row>
    <row r="3276">
      <c r="A3276" s="126" t="n">
        <v>45913</v>
      </c>
      <c r="B3276" s="125" t="inlineStr">
        <is>
          <t>Salmon Fillet</t>
        </is>
      </c>
      <c r="C3276" s="127" t="n">
        <v>9</v>
      </c>
      <c r="D3276" s="125" t="n"/>
    </row>
    <row r="3277">
      <c r="A3277" s="126" t="n">
        <v>45913</v>
      </c>
      <c r="B3277" s="125" t="inlineStr">
        <is>
          <t>Mushroom Risotto</t>
        </is>
      </c>
      <c r="C3277" s="127" t="n">
        <v>9</v>
      </c>
      <c r="D3277" s="125" t="n"/>
    </row>
    <row r="3278">
      <c r="A3278" s="126" t="n">
        <v>45913</v>
      </c>
      <c r="B3278" s="125" t="inlineStr">
        <is>
          <t>Cheeseburger</t>
        </is>
      </c>
      <c r="C3278" s="127" t="n">
        <v>33</v>
      </c>
      <c r="D3278" s="125" t="n"/>
    </row>
    <row r="3279">
      <c r="A3279" s="126" t="n">
        <v>45913</v>
      </c>
      <c r="B3279" s="125" t="inlineStr">
        <is>
          <t>Tiramisu</t>
        </is>
      </c>
      <c r="C3279" s="127" t="n">
        <v>18</v>
      </c>
      <c r="D3279" s="125" t="n"/>
    </row>
    <row r="3280">
      <c r="A3280" s="126" t="n">
        <v>45913</v>
      </c>
      <c r="B3280" s="125" t="inlineStr">
        <is>
          <t>Chocolate Fondant</t>
        </is>
      </c>
      <c r="C3280" s="127" t="n">
        <v>10</v>
      </c>
      <c r="D3280" s="125" t="n"/>
    </row>
    <row r="3281">
      <c r="A3281" s="126" t="n">
        <v>45913</v>
      </c>
      <c r="B3281" s="125" t="inlineStr">
        <is>
          <t>Lemon Sorbet</t>
        </is>
      </c>
      <c r="C3281" s="127" t="n">
        <v>4</v>
      </c>
      <c r="D3281" s="125" t="n"/>
    </row>
    <row r="3282">
      <c r="A3282" s="126" t="n">
        <v>45913</v>
      </c>
      <c r="B3282" s="125" t="inlineStr">
        <is>
          <t>Espresso</t>
        </is>
      </c>
      <c r="C3282" s="127" t="n">
        <v>34</v>
      </c>
      <c r="D3282" s="125" t="n"/>
    </row>
    <row r="3283">
      <c r="A3283" s="126" t="n">
        <v>45913</v>
      </c>
      <c r="B3283" s="125" t="inlineStr">
        <is>
          <t>Cappuccino</t>
        </is>
      </c>
      <c r="C3283" s="127" t="n">
        <v>43</v>
      </c>
      <c r="D3283" s="125" t="n"/>
    </row>
    <row r="3284">
      <c r="A3284" s="126" t="n">
        <v>45913</v>
      </c>
      <c r="B3284" s="125" t="inlineStr">
        <is>
          <t>Homemade Lemonade</t>
        </is>
      </c>
      <c r="C3284" s="127" t="n">
        <v>25</v>
      </c>
      <c r="D3284" s="125" t="n"/>
    </row>
    <row r="3285">
      <c r="A3285" s="126" t="n">
        <v>45914</v>
      </c>
      <c r="B3285" s="125" t="inlineStr">
        <is>
          <t>Bruschetta</t>
        </is>
      </c>
      <c r="C3285" s="127" t="n">
        <v>14</v>
      </c>
      <c r="D3285" s="125" t="n"/>
    </row>
    <row r="3286">
      <c r="A3286" s="126" t="n">
        <v>45914</v>
      </c>
      <c r="B3286" s="125" t="inlineStr">
        <is>
          <t>Caesar Salad</t>
        </is>
      </c>
      <c r="C3286" s="127" t="n">
        <v>15</v>
      </c>
      <c r="D3286" s="125" t="n"/>
    </row>
    <row r="3287">
      <c r="A3287" s="126" t="n">
        <v>45914</v>
      </c>
      <c r="B3287" s="125" t="inlineStr">
        <is>
          <t>Tomato Soup</t>
        </is>
      </c>
      <c r="C3287" s="127" t="n">
        <v>8</v>
      </c>
      <c r="D3287" s="125" t="n"/>
    </row>
    <row r="3288">
      <c r="A3288" s="126" t="n">
        <v>45914</v>
      </c>
      <c r="B3288" s="125" t="inlineStr">
        <is>
          <t>Spaghetti Carbonara</t>
        </is>
      </c>
      <c r="C3288" s="127" t="n">
        <v>29</v>
      </c>
      <c r="D3288" s="125" t="n"/>
    </row>
    <row r="3289">
      <c r="A3289" s="126" t="n">
        <v>45914</v>
      </c>
      <c r="B3289" s="125" t="inlineStr">
        <is>
          <t>Pizza Margherita</t>
        </is>
      </c>
      <c r="C3289" s="127" t="n">
        <v>52</v>
      </c>
      <c r="D3289" s="125" t="n"/>
    </row>
    <row r="3290">
      <c r="A3290" s="126" t="n">
        <v>45914</v>
      </c>
      <c r="B3290" s="125" t="inlineStr">
        <is>
          <t>Wiener Schnitzel</t>
        </is>
      </c>
      <c r="C3290" s="127" t="n">
        <v>23</v>
      </c>
      <c r="D3290" s="125" t="n"/>
    </row>
    <row r="3291">
      <c r="A3291" s="126" t="n">
        <v>45914</v>
      </c>
      <c r="B3291" s="125" t="inlineStr">
        <is>
          <t>Salmon Fillet</t>
        </is>
      </c>
      <c r="C3291" s="127" t="n">
        <v>7</v>
      </c>
      <c r="D3291" s="125" t="n"/>
    </row>
    <row r="3292">
      <c r="A3292" s="126" t="n">
        <v>45914</v>
      </c>
      <c r="B3292" s="125" t="inlineStr">
        <is>
          <t>Mushroom Risotto</t>
        </is>
      </c>
      <c r="C3292" s="127" t="n">
        <v>7</v>
      </c>
      <c r="D3292" s="125" t="n"/>
    </row>
    <row r="3293">
      <c r="A3293" s="126" t="n">
        <v>45914</v>
      </c>
      <c r="B3293" s="125" t="inlineStr">
        <is>
          <t>Cheeseburger</t>
        </is>
      </c>
      <c r="C3293" s="127" t="n">
        <v>26</v>
      </c>
      <c r="D3293" s="125" t="n"/>
    </row>
    <row r="3294">
      <c r="A3294" s="126" t="n">
        <v>45914</v>
      </c>
      <c r="B3294" s="125" t="inlineStr">
        <is>
          <t>Tiramisu</t>
        </is>
      </c>
      <c r="C3294" s="127" t="n">
        <v>12</v>
      </c>
      <c r="D3294" s="125" t="n"/>
    </row>
    <row r="3295">
      <c r="A3295" s="126" t="n">
        <v>45914</v>
      </c>
      <c r="B3295" s="125" t="inlineStr">
        <is>
          <t>Chocolate Fondant</t>
        </is>
      </c>
      <c r="C3295" s="127" t="n">
        <v>5</v>
      </c>
      <c r="D3295" s="125" t="n"/>
    </row>
    <row r="3296">
      <c r="A3296" s="126" t="n">
        <v>45914</v>
      </c>
      <c r="B3296" s="125" t="inlineStr">
        <is>
          <t>Lemon Sorbet</t>
        </is>
      </c>
      <c r="C3296" s="127" t="n">
        <v>2</v>
      </c>
      <c r="D3296" s="125" t="n"/>
    </row>
    <row r="3297">
      <c r="A3297" s="126" t="n">
        <v>45914</v>
      </c>
      <c r="B3297" s="125" t="inlineStr">
        <is>
          <t>Espresso</t>
        </is>
      </c>
      <c r="C3297" s="127" t="n">
        <v>58</v>
      </c>
      <c r="D3297" s="125" t="n"/>
    </row>
    <row r="3298">
      <c r="A3298" s="126" t="n">
        <v>45914</v>
      </c>
      <c r="B3298" s="125" t="inlineStr">
        <is>
          <t>Cappuccino</t>
        </is>
      </c>
      <c r="C3298" s="127" t="n">
        <v>33</v>
      </c>
      <c r="D3298" s="125" t="n"/>
    </row>
    <row r="3299">
      <c r="A3299" s="126" t="n">
        <v>45914</v>
      </c>
      <c r="B3299" s="125" t="inlineStr">
        <is>
          <t>Homemade Lemonade</t>
        </is>
      </c>
      <c r="C3299" s="127" t="n">
        <v>24</v>
      </c>
      <c r="D3299" s="125" t="n"/>
    </row>
    <row r="3300">
      <c r="A3300" s="126" t="n">
        <v>45916</v>
      </c>
      <c r="B3300" s="125" t="inlineStr">
        <is>
          <t>Bruschetta</t>
        </is>
      </c>
      <c r="C3300" s="127" t="n">
        <v>9</v>
      </c>
      <c r="D3300" s="125" t="n"/>
    </row>
    <row r="3301">
      <c r="A3301" s="126" t="n">
        <v>45916</v>
      </c>
      <c r="B3301" s="125" t="inlineStr">
        <is>
          <t>Caesar Salad</t>
        </is>
      </c>
      <c r="C3301" s="127" t="n">
        <v>10</v>
      </c>
      <c r="D3301" s="125" t="n"/>
    </row>
    <row r="3302">
      <c r="A3302" s="126" t="n">
        <v>45916</v>
      </c>
      <c r="B3302" s="125" t="inlineStr">
        <is>
          <t>Tomato Soup</t>
        </is>
      </c>
      <c r="C3302" s="127" t="n">
        <v>5</v>
      </c>
      <c r="D3302" s="125" t="n"/>
    </row>
    <row r="3303">
      <c r="A3303" s="126" t="n">
        <v>45916</v>
      </c>
      <c r="B3303" s="125" t="inlineStr">
        <is>
          <t>Spaghetti Carbonara</t>
        </is>
      </c>
      <c r="C3303" s="127" t="n">
        <v>24</v>
      </c>
      <c r="D3303" s="125" t="n"/>
    </row>
    <row r="3304">
      <c r="A3304" s="126" t="n">
        <v>45916</v>
      </c>
      <c r="B3304" s="125" t="inlineStr">
        <is>
          <t>Pizza Margherita</t>
        </is>
      </c>
      <c r="C3304" s="127" t="n">
        <v>27</v>
      </c>
      <c r="D3304" s="125" t="n"/>
    </row>
    <row r="3305">
      <c r="A3305" s="126" t="n">
        <v>45916</v>
      </c>
      <c r="B3305" s="125" t="inlineStr">
        <is>
          <t>Wiener Schnitzel</t>
        </is>
      </c>
      <c r="C3305" s="127" t="n">
        <v>17</v>
      </c>
      <c r="D3305" s="125" t="n"/>
    </row>
    <row r="3306">
      <c r="A3306" s="126" t="n">
        <v>45916</v>
      </c>
      <c r="B3306" s="125" t="inlineStr">
        <is>
          <t>Salmon Fillet</t>
        </is>
      </c>
      <c r="C3306" s="127" t="n">
        <v>5</v>
      </c>
      <c r="D3306" s="125" t="n"/>
    </row>
    <row r="3307">
      <c r="A3307" s="126" t="n">
        <v>45916</v>
      </c>
      <c r="B3307" s="125" t="inlineStr">
        <is>
          <t>Mushroom Risotto</t>
        </is>
      </c>
      <c r="C3307" s="127" t="n">
        <v>4</v>
      </c>
      <c r="D3307" s="125" t="n"/>
    </row>
    <row r="3308">
      <c r="A3308" s="126" t="n">
        <v>45916</v>
      </c>
      <c r="B3308" s="125" t="inlineStr">
        <is>
          <t>Cheeseburger</t>
        </is>
      </c>
      <c r="C3308" s="127" t="n">
        <v>15</v>
      </c>
      <c r="D3308" s="125" t="n"/>
    </row>
    <row r="3309">
      <c r="A3309" s="126" t="n">
        <v>45916</v>
      </c>
      <c r="B3309" s="125" t="inlineStr">
        <is>
          <t>Tiramisu</t>
        </is>
      </c>
      <c r="C3309" s="127" t="n">
        <v>11</v>
      </c>
      <c r="D3309" s="125" t="n"/>
    </row>
    <row r="3310">
      <c r="A3310" s="126" t="n">
        <v>45916</v>
      </c>
      <c r="B3310" s="125" t="inlineStr">
        <is>
          <t>Chocolate Fondant</t>
        </is>
      </c>
      <c r="C3310" s="127" t="n">
        <v>3</v>
      </c>
      <c r="D3310" s="125" t="n"/>
    </row>
    <row r="3311">
      <c r="A3311" s="126" t="n">
        <v>45916</v>
      </c>
      <c r="B3311" s="125" t="inlineStr">
        <is>
          <t>Lemon Sorbet</t>
        </is>
      </c>
      <c r="C3311" s="127" t="n">
        <v>2</v>
      </c>
      <c r="D3311" s="125" t="n"/>
    </row>
    <row r="3312">
      <c r="A3312" s="126" t="n">
        <v>45916</v>
      </c>
      <c r="B3312" s="125" t="inlineStr">
        <is>
          <t>Espresso</t>
        </is>
      </c>
      <c r="C3312" s="127" t="n">
        <v>22</v>
      </c>
      <c r="D3312" s="125" t="n"/>
    </row>
    <row r="3313">
      <c r="A3313" s="126" t="n">
        <v>45916</v>
      </c>
      <c r="B3313" s="125" t="inlineStr">
        <is>
          <t>Cappuccino</t>
        </is>
      </c>
      <c r="C3313" s="127" t="n">
        <v>19</v>
      </c>
      <c r="D3313" s="125" t="n"/>
    </row>
    <row r="3314">
      <c r="A3314" s="126" t="n">
        <v>45916</v>
      </c>
      <c r="B3314" s="125" t="inlineStr">
        <is>
          <t>Homemade Lemonade</t>
        </is>
      </c>
      <c r="C3314" s="127" t="n">
        <v>19</v>
      </c>
      <c r="D3314" s="125" t="n"/>
    </row>
    <row r="3315">
      <c r="A3315" s="126" t="n">
        <v>45917</v>
      </c>
      <c r="B3315" s="125" t="inlineStr">
        <is>
          <t>Bruschetta</t>
        </is>
      </c>
      <c r="C3315" s="127" t="n">
        <v>12</v>
      </c>
      <c r="D3315" s="125" t="n"/>
    </row>
    <row r="3316">
      <c r="A3316" s="126" t="n">
        <v>45917</v>
      </c>
      <c r="B3316" s="125" t="inlineStr">
        <is>
          <t>Caesar Salad</t>
        </is>
      </c>
      <c r="C3316" s="127" t="n">
        <v>12</v>
      </c>
      <c r="D3316" s="125" t="n"/>
    </row>
    <row r="3317">
      <c r="A3317" s="126" t="n">
        <v>45917</v>
      </c>
      <c r="B3317" s="125" t="inlineStr">
        <is>
          <t>Tomato Soup</t>
        </is>
      </c>
      <c r="C3317" s="127" t="n">
        <v>6</v>
      </c>
      <c r="D3317" s="125" t="n"/>
    </row>
    <row r="3318">
      <c r="A3318" s="126" t="n">
        <v>45917</v>
      </c>
      <c r="B3318" s="125" t="inlineStr">
        <is>
          <t>Spaghetti Carbonara</t>
        </is>
      </c>
      <c r="C3318" s="127" t="n">
        <v>26</v>
      </c>
      <c r="D3318" s="125" t="n"/>
    </row>
    <row r="3319">
      <c r="A3319" s="126" t="n">
        <v>45917</v>
      </c>
      <c r="B3319" s="125" t="inlineStr">
        <is>
          <t>Pizza Margherita</t>
        </is>
      </c>
      <c r="C3319" s="127" t="n">
        <v>32</v>
      </c>
      <c r="D3319" s="125" t="n"/>
    </row>
    <row r="3320">
      <c r="A3320" s="126" t="n">
        <v>45917</v>
      </c>
      <c r="B3320" s="125" t="inlineStr">
        <is>
          <t>Wiener Schnitzel</t>
        </is>
      </c>
      <c r="C3320" s="127" t="n">
        <v>14</v>
      </c>
      <c r="D3320" s="125" t="n"/>
    </row>
    <row r="3321">
      <c r="A3321" s="126" t="n">
        <v>45917</v>
      </c>
      <c r="B3321" s="125" t="inlineStr">
        <is>
          <t>Salmon Fillet</t>
        </is>
      </c>
      <c r="C3321" s="127" t="n">
        <v>6</v>
      </c>
      <c r="D3321" s="125" t="n"/>
    </row>
    <row r="3322">
      <c r="A3322" s="126" t="n">
        <v>45917</v>
      </c>
      <c r="B3322" s="125" t="inlineStr">
        <is>
          <t>Mushroom Risotto</t>
        </is>
      </c>
      <c r="C3322" s="127" t="n">
        <v>4</v>
      </c>
      <c r="D3322" s="125" t="n"/>
    </row>
    <row r="3323">
      <c r="A3323" s="126" t="n">
        <v>45917</v>
      </c>
      <c r="B3323" s="125" t="inlineStr">
        <is>
          <t>Cheeseburger</t>
        </is>
      </c>
      <c r="C3323" s="127" t="n">
        <v>17</v>
      </c>
      <c r="D3323" s="125" t="n"/>
    </row>
    <row r="3324">
      <c r="A3324" s="126" t="n">
        <v>45917</v>
      </c>
      <c r="B3324" s="125" t="inlineStr">
        <is>
          <t>Tiramisu</t>
        </is>
      </c>
      <c r="C3324" s="127" t="n">
        <v>17</v>
      </c>
      <c r="D3324" s="125" t="n"/>
    </row>
    <row r="3325">
      <c r="A3325" s="126" t="n">
        <v>45917</v>
      </c>
      <c r="B3325" s="125" t="inlineStr">
        <is>
          <t>Chocolate Fondant</t>
        </is>
      </c>
      <c r="C3325" s="127" t="n">
        <v>8</v>
      </c>
      <c r="D3325" s="125" t="n"/>
    </row>
    <row r="3326">
      <c r="A3326" s="126" t="n">
        <v>45917</v>
      </c>
      <c r="B3326" s="125" t="inlineStr">
        <is>
          <t>Lemon Sorbet</t>
        </is>
      </c>
      <c r="C3326" s="127" t="n">
        <v>2</v>
      </c>
      <c r="D3326" s="125" t="n"/>
    </row>
    <row r="3327">
      <c r="A3327" s="126" t="n">
        <v>45917</v>
      </c>
      <c r="B3327" s="125" t="inlineStr">
        <is>
          <t>Espresso</t>
        </is>
      </c>
      <c r="C3327" s="127" t="n">
        <v>41</v>
      </c>
      <c r="D3327" s="125" t="n"/>
    </row>
    <row r="3328">
      <c r="A3328" s="126" t="n">
        <v>45917</v>
      </c>
      <c r="B3328" s="125" t="inlineStr">
        <is>
          <t>Cappuccino</t>
        </is>
      </c>
      <c r="C3328" s="127" t="n">
        <v>28</v>
      </c>
      <c r="D3328" s="125" t="n"/>
    </row>
    <row r="3329">
      <c r="A3329" s="126" t="n">
        <v>45917</v>
      </c>
      <c r="B3329" s="125" t="inlineStr">
        <is>
          <t>Homemade Lemonade</t>
        </is>
      </c>
      <c r="C3329" s="127" t="n">
        <v>16</v>
      </c>
      <c r="D3329" s="125" t="n"/>
    </row>
    <row r="3330">
      <c r="A3330" s="126" t="n">
        <v>45918</v>
      </c>
      <c r="B3330" s="125" t="inlineStr">
        <is>
          <t>Bruschetta</t>
        </is>
      </c>
      <c r="C3330" s="127" t="n">
        <v>14</v>
      </c>
      <c r="D3330" s="125" t="n"/>
    </row>
    <row r="3331">
      <c r="A3331" s="126" t="n">
        <v>45918</v>
      </c>
      <c r="B3331" s="125" t="inlineStr">
        <is>
          <t>Caesar Salad</t>
        </is>
      </c>
      <c r="C3331" s="127" t="n">
        <v>12</v>
      </c>
      <c r="D3331" s="125" t="n"/>
    </row>
    <row r="3332">
      <c r="A3332" s="126" t="n">
        <v>45918</v>
      </c>
      <c r="B3332" s="125" t="inlineStr">
        <is>
          <t>Tomato Soup</t>
        </is>
      </c>
      <c r="C3332" s="127" t="n">
        <v>7</v>
      </c>
      <c r="D3332" s="125" t="n"/>
    </row>
    <row r="3333">
      <c r="A3333" s="126" t="n">
        <v>45918</v>
      </c>
      <c r="B3333" s="125" t="inlineStr">
        <is>
          <t>Spaghetti Carbonara</t>
        </is>
      </c>
      <c r="C3333" s="127" t="n">
        <v>23</v>
      </c>
      <c r="D3333" s="125" t="n"/>
    </row>
    <row r="3334">
      <c r="A3334" s="126" t="n">
        <v>45918</v>
      </c>
      <c r="B3334" s="125" t="inlineStr">
        <is>
          <t>Pizza Margherita</t>
        </is>
      </c>
      <c r="C3334" s="127" t="n">
        <v>24</v>
      </c>
      <c r="D3334" s="125" t="n"/>
    </row>
    <row r="3335">
      <c r="A3335" s="126" t="n">
        <v>45918</v>
      </c>
      <c r="B3335" s="125" t="inlineStr">
        <is>
          <t>Wiener Schnitzel</t>
        </is>
      </c>
      <c r="C3335" s="127" t="n">
        <v>18</v>
      </c>
      <c r="D3335" s="125" t="n"/>
    </row>
    <row r="3336">
      <c r="A3336" s="126" t="n">
        <v>45918</v>
      </c>
      <c r="B3336" s="125" t="inlineStr">
        <is>
          <t>Salmon Fillet</t>
        </is>
      </c>
      <c r="C3336" s="127" t="n">
        <v>7</v>
      </c>
      <c r="D3336" s="125" t="n"/>
    </row>
    <row r="3337">
      <c r="A3337" s="126" t="n">
        <v>45918</v>
      </c>
      <c r="B3337" s="125" t="inlineStr">
        <is>
          <t>Mushroom Risotto</t>
        </is>
      </c>
      <c r="C3337" s="127" t="n">
        <v>6</v>
      </c>
      <c r="D3337" s="125" t="n"/>
    </row>
    <row r="3338">
      <c r="A3338" s="126" t="n">
        <v>45918</v>
      </c>
      <c r="B3338" s="125" t="inlineStr">
        <is>
          <t>Cheeseburger</t>
        </is>
      </c>
      <c r="C3338" s="127" t="n">
        <v>24</v>
      </c>
      <c r="D3338" s="125" t="n"/>
    </row>
    <row r="3339">
      <c r="A3339" s="126" t="n">
        <v>45918</v>
      </c>
      <c r="B3339" s="125" t="inlineStr">
        <is>
          <t>Tiramisu</t>
        </is>
      </c>
      <c r="C3339" s="127" t="n">
        <v>19</v>
      </c>
      <c r="D3339" s="125" t="n"/>
    </row>
    <row r="3340">
      <c r="A3340" s="126" t="n">
        <v>45918</v>
      </c>
      <c r="B3340" s="125" t="inlineStr">
        <is>
          <t>Chocolate Fondant</t>
        </is>
      </c>
      <c r="C3340" s="127" t="n">
        <v>5</v>
      </c>
      <c r="D3340" s="125" t="n"/>
    </row>
    <row r="3341">
      <c r="A3341" s="126" t="n">
        <v>45918</v>
      </c>
      <c r="B3341" s="125" t="inlineStr">
        <is>
          <t>Lemon Sorbet</t>
        </is>
      </c>
      <c r="C3341" s="127" t="n">
        <v>3</v>
      </c>
      <c r="D3341" s="125" t="n"/>
    </row>
    <row r="3342">
      <c r="A3342" s="126" t="n">
        <v>45918</v>
      </c>
      <c r="B3342" s="125" t="inlineStr">
        <is>
          <t>Espresso</t>
        </is>
      </c>
      <c r="C3342" s="127" t="n">
        <v>37</v>
      </c>
      <c r="D3342" s="125" t="n"/>
    </row>
    <row r="3343">
      <c r="A3343" s="126" t="n">
        <v>45918</v>
      </c>
      <c r="B3343" s="125" t="inlineStr">
        <is>
          <t>Cappuccino</t>
        </is>
      </c>
      <c r="C3343" s="127" t="n">
        <v>33</v>
      </c>
      <c r="D3343" s="125" t="n"/>
    </row>
    <row r="3344">
      <c r="A3344" s="126" t="n">
        <v>45918</v>
      </c>
      <c r="B3344" s="125" t="inlineStr">
        <is>
          <t>Homemade Lemonade</t>
        </is>
      </c>
      <c r="C3344" s="127" t="n">
        <v>21</v>
      </c>
      <c r="D3344" s="125" t="n"/>
    </row>
    <row r="3345">
      <c r="A3345" s="126" t="n">
        <v>45919</v>
      </c>
      <c r="B3345" s="125" t="inlineStr">
        <is>
          <t>Bruschetta</t>
        </is>
      </c>
      <c r="C3345" s="127" t="n">
        <v>19</v>
      </c>
      <c r="D3345" s="125" t="n"/>
    </row>
    <row r="3346">
      <c r="A3346" s="126" t="n">
        <v>45919</v>
      </c>
      <c r="B3346" s="125" t="inlineStr">
        <is>
          <t>Caesar Salad</t>
        </is>
      </c>
      <c r="C3346" s="127" t="n">
        <v>15</v>
      </c>
      <c r="D3346" s="125" t="n"/>
    </row>
    <row r="3347">
      <c r="A3347" s="126" t="n">
        <v>45919</v>
      </c>
      <c r="B3347" s="125" t="inlineStr">
        <is>
          <t>Tomato Soup</t>
        </is>
      </c>
      <c r="C3347" s="127" t="n">
        <v>11</v>
      </c>
      <c r="D3347" s="125" t="n"/>
    </row>
    <row r="3348">
      <c r="A3348" s="126" t="n">
        <v>45919</v>
      </c>
      <c r="B3348" s="125" t="inlineStr">
        <is>
          <t>Spaghetti Carbonara</t>
        </is>
      </c>
      <c r="C3348" s="127" t="n">
        <v>20</v>
      </c>
      <c r="D3348" s="125" t="n"/>
    </row>
    <row r="3349">
      <c r="A3349" s="126" t="n">
        <v>45919</v>
      </c>
      <c r="B3349" s="125" t="inlineStr">
        <is>
          <t>Pizza Margherita</t>
        </is>
      </c>
      <c r="C3349" s="127" t="n">
        <v>41</v>
      </c>
      <c r="D3349" s="125" t="n"/>
    </row>
    <row r="3350">
      <c r="A3350" s="126" t="n">
        <v>45919</v>
      </c>
      <c r="B3350" s="125" t="inlineStr">
        <is>
          <t>Wiener Schnitzel</t>
        </is>
      </c>
      <c r="C3350" s="127" t="n">
        <v>33</v>
      </c>
      <c r="D3350" s="125" t="n"/>
    </row>
    <row r="3351">
      <c r="A3351" s="126" t="n">
        <v>45919</v>
      </c>
      <c r="B3351" s="125" t="inlineStr">
        <is>
          <t>Salmon Fillet</t>
        </is>
      </c>
      <c r="C3351" s="127" t="n">
        <v>9</v>
      </c>
      <c r="D3351" s="125" t="n"/>
    </row>
    <row r="3352">
      <c r="A3352" s="126" t="n">
        <v>45919</v>
      </c>
      <c r="B3352" s="125" t="inlineStr">
        <is>
          <t>Mushroom Risotto</t>
        </is>
      </c>
      <c r="C3352" s="127" t="n">
        <v>5</v>
      </c>
      <c r="D3352" s="125" t="n"/>
    </row>
    <row r="3353">
      <c r="A3353" s="126" t="n">
        <v>45919</v>
      </c>
      <c r="B3353" s="125" t="inlineStr">
        <is>
          <t>Cheeseburger</t>
        </is>
      </c>
      <c r="C3353" s="127" t="n">
        <v>29</v>
      </c>
      <c r="D3353" s="125" t="n"/>
    </row>
    <row r="3354">
      <c r="A3354" s="126" t="n">
        <v>45919</v>
      </c>
      <c r="B3354" s="125" t="inlineStr">
        <is>
          <t>Tiramisu</t>
        </is>
      </c>
      <c r="C3354" s="127" t="n">
        <v>15</v>
      </c>
      <c r="D3354" s="125" t="n"/>
    </row>
    <row r="3355">
      <c r="A3355" s="126" t="n">
        <v>45919</v>
      </c>
      <c r="B3355" s="125" t="inlineStr">
        <is>
          <t>Chocolate Fondant</t>
        </is>
      </c>
      <c r="C3355" s="127" t="n">
        <v>7</v>
      </c>
      <c r="D3355" s="125" t="n"/>
    </row>
    <row r="3356">
      <c r="A3356" s="126" t="n">
        <v>45919</v>
      </c>
      <c r="B3356" s="125" t="inlineStr">
        <is>
          <t>Lemon Sorbet</t>
        </is>
      </c>
      <c r="C3356" s="127" t="n">
        <v>4</v>
      </c>
      <c r="D3356" s="125" t="n"/>
    </row>
    <row r="3357">
      <c r="A3357" s="126" t="n">
        <v>45919</v>
      </c>
      <c r="B3357" s="125" t="inlineStr">
        <is>
          <t>Espresso</t>
        </is>
      </c>
      <c r="C3357" s="127" t="n">
        <v>60</v>
      </c>
      <c r="D3357" s="125" t="n"/>
    </row>
    <row r="3358">
      <c r="A3358" s="126" t="n">
        <v>45919</v>
      </c>
      <c r="B3358" s="125" t="inlineStr">
        <is>
          <t>Cappuccino</t>
        </is>
      </c>
      <c r="C3358" s="127" t="n">
        <v>40</v>
      </c>
      <c r="D3358" s="125" t="n"/>
    </row>
    <row r="3359">
      <c r="A3359" s="126" t="n">
        <v>45919</v>
      </c>
      <c r="B3359" s="125" t="inlineStr">
        <is>
          <t>Homemade Lemonade</t>
        </is>
      </c>
      <c r="C3359" s="127" t="n">
        <v>30</v>
      </c>
      <c r="D3359" s="125" t="n"/>
    </row>
    <row r="3360">
      <c r="A3360" s="126" t="n">
        <v>45920</v>
      </c>
      <c r="B3360" s="125" t="inlineStr">
        <is>
          <t>Bruschetta</t>
        </is>
      </c>
      <c r="C3360" s="127" t="n">
        <v>24</v>
      </c>
      <c r="D3360" s="125" t="n"/>
    </row>
    <row r="3361">
      <c r="A3361" s="126" t="n">
        <v>45920</v>
      </c>
      <c r="B3361" s="125" t="inlineStr">
        <is>
          <t>Caesar Salad</t>
        </is>
      </c>
      <c r="C3361" s="127" t="n">
        <v>18</v>
      </c>
      <c r="D3361" s="125" t="n"/>
    </row>
    <row r="3362">
      <c r="A3362" s="126" t="n">
        <v>45920</v>
      </c>
      <c r="B3362" s="125" t="inlineStr">
        <is>
          <t>Tomato Soup</t>
        </is>
      </c>
      <c r="C3362" s="127" t="n">
        <v>8</v>
      </c>
      <c r="D3362" s="125" t="n"/>
    </row>
    <row r="3363">
      <c r="A3363" s="126" t="n">
        <v>45920</v>
      </c>
      <c r="B3363" s="125" t="inlineStr">
        <is>
          <t>Spaghetti Carbonara</t>
        </is>
      </c>
      <c r="C3363" s="127" t="n">
        <v>37</v>
      </c>
      <c r="D3363" s="125" t="n"/>
    </row>
    <row r="3364">
      <c r="A3364" s="126" t="n">
        <v>45920</v>
      </c>
      <c r="B3364" s="125" t="inlineStr">
        <is>
          <t>Pizza Margherita</t>
        </is>
      </c>
      <c r="C3364" s="127" t="n">
        <v>49</v>
      </c>
      <c r="D3364" s="125" t="n"/>
    </row>
    <row r="3365">
      <c r="A3365" s="126" t="n">
        <v>45920</v>
      </c>
      <c r="B3365" s="125" t="inlineStr">
        <is>
          <t>Wiener Schnitzel</t>
        </is>
      </c>
      <c r="C3365" s="127" t="n">
        <v>25</v>
      </c>
      <c r="D3365" s="125" t="n"/>
    </row>
    <row r="3366">
      <c r="A3366" s="126" t="n">
        <v>45920</v>
      </c>
      <c r="B3366" s="125" t="inlineStr">
        <is>
          <t>Salmon Fillet</t>
        </is>
      </c>
      <c r="C3366" s="127" t="n">
        <v>8</v>
      </c>
      <c r="D3366" s="125" t="n"/>
    </row>
    <row r="3367">
      <c r="A3367" s="126" t="n">
        <v>45920</v>
      </c>
      <c r="B3367" s="125" t="inlineStr">
        <is>
          <t>Mushroom Risotto</t>
        </is>
      </c>
      <c r="C3367" s="127" t="n">
        <v>7</v>
      </c>
      <c r="D3367" s="125" t="n"/>
    </row>
    <row r="3368">
      <c r="A3368" s="126" t="n">
        <v>45920</v>
      </c>
      <c r="B3368" s="125" t="inlineStr">
        <is>
          <t>Cheeseburger</t>
        </is>
      </c>
      <c r="C3368" s="127" t="n">
        <v>24</v>
      </c>
      <c r="D3368" s="125" t="n"/>
    </row>
    <row r="3369">
      <c r="A3369" s="126" t="n">
        <v>45920</v>
      </c>
      <c r="B3369" s="125" t="inlineStr">
        <is>
          <t>Tiramisu</t>
        </is>
      </c>
      <c r="C3369" s="127" t="n">
        <v>19</v>
      </c>
      <c r="D3369" s="125" t="n"/>
    </row>
    <row r="3370">
      <c r="A3370" s="126" t="n">
        <v>45920</v>
      </c>
      <c r="B3370" s="125" t="inlineStr">
        <is>
          <t>Chocolate Fondant</t>
        </is>
      </c>
      <c r="C3370" s="127" t="n">
        <v>9</v>
      </c>
      <c r="D3370" s="125" t="n"/>
    </row>
    <row r="3371">
      <c r="A3371" s="126" t="n">
        <v>45920</v>
      </c>
      <c r="B3371" s="125" t="inlineStr">
        <is>
          <t>Lemon Sorbet</t>
        </is>
      </c>
      <c r="C3371" s="127" t="n">
        <v>4</v>
      </c>
      <c r="D3371" s="125" t="n"/>
    </row>
    <row r="3372">
      <c r="A3372" s="126" t="n">
        <v>45920</v>
      </c>
      <c r="B3372" s="125" t="inlineStr">
        <is>
          <t>Espresso</t>
        </is>
      </c>
      <c r="C3372" s="127" t="n">
        <v>53</v>
      </c>
      <c r="D3372" s="125" t="n"/>
    </row>
    <row r="3373">
      <c r="A3373" s="126" t="n">
        <v>45920</v>
      </c>
      <c r="B3373" s="125" t="inlineStr">
        <is>
          <t>Cappuccino</t>
        </is>
      </c>
      <c r="C3373" s="127" t="n">
        <v>52</v>
      </c>
      <c r="D3373" s="125" t="n"/>
    </row>
    <row r="3374">
      <c r="A3374" s="126" t="n">
        <v>45920</v>
      </c>
      <c r="B3374" s="125" t="inlineStr">
        <is>
          <t>Homemade Lemonade</t>
        </is>
      </c>
      <c r="C3374" s="127" t="n">
        <v>33</v>
      </c>
      <c r="D3374" s="125" t="n"/>
    </row>
    <row r="3375">
      <c r="A3375" s="126" t="n">
        <v>45921</v>
      </c>
      <c r="B3375" s="125" t="inlineStr">
        <is>
          <t>Bruschetta</t>
        </is>
      </c>
      <c r="C3375" s="127" t="n">
        <v>16</v>
      </c>
      <c r="D3375" s="125" t="n"/>
    </row>
    <row r="3376">
      <c r="A3376" s="126" t="n">
        <v>45921</v>
      </c>
      <c r="B3376" s="125" t="inlineStr">
        <is>
          <t>Caesar Salad</t>
        </is>
      </c>
      <c r="C3376" s="127" t="n">
        <v>11</v>
      </c>
      <c r="D3376" s="125" t="n"/>
    </row>
    <row r="3377">
      <c r="A3377" s="126" t="n">
        <v>45921</v>
      </c>
      <c r="B3377" s="125" t="inlineStr">
        <is>
          <t>Tomato Soup</t>
        </is>
      </c>
      <c r="C3377" s="127" t="n">
        <v>6</v>
      </c>
      <c r="D3377" s="125" t="n"/>
    </row>
    <row r="3378">
      <c r="A3378" s="126" t="n">
        <v>45921</v>
      </c>
      <c r="B3378" s="125" t="inlineStr">
        <is>
          <t>Spaghetti Carbonara</t>
        </is>
      </c>
      <c r="C3378" s="127" t="n">
        <v>32</v>
      </c>
      <c r="D3378" s="125" t="n"/>
    </row>
    <row r="3379">
      <c r="A3379" s="126" t="n">
        <v>45921</v>
      </c>
      <c r="B3379" s="125" t="inlineStr">
        <is>
          <t>Pizza Margherita</t>
        </is>
      </c>
      <c r="C3379" s="127" t="n">
        <v>32</v>
      </c>
      <c r="D3379" s="125" t="n"/>
    </row>
    <row r="3380">
      <c r="A3380" s="126" t="n">
        <v>45921</v>
      </c>
      <c r="B3380" s="125" t="inlineStr">
        <is>
          <t>Wiener Schnitzel</t>
        </is>
      </c>
      <c r="C3380" s="127" t="n">
        <v>23</v>
      </c>
      <c r="D3380" s="125" t="n"/>
    </row>
    <row r="3381">
      <c r="A3381" s="126" t="n">
        <v>45921</v>
      </c>
      <c r="B3381" s="125" t="inlineStr">
        <is>
          <t>Salmon Fillet</t>
        </is>
      </c>
      <c r="C3381" s="127" t="n">
        <v>6</v>
      </c>
      <c r="D3381" s="125" t="n"/>
    </row>
    <row r="3382">
      <c r="A3382" s="126" t="n">
        <v>45921</v>
      </c>
      <c r="B3382" s="125" t="inlineStr">
        <is>
          <t>Mushroom Risotto</t>
        </is>
      </c>
      <c r="C3382" s="127" t="n">
        <v>6</v>
      </c>
      <c r="D3382" s="125" t="n"/>
    </row>
    <row r="3383">
      <c r="A3383" s="126" t="n">
        <v>45921</v>
      </c>
      <c r="B3383" s="125" t="inlineStr">
        <is>
          <t>Cheeseburger</t>
        </is>
      </c>
      <c r="C3383" s="127" t="n">
        <v>26</v>
      </c>
      <c r="D3383" s="125" t="n"/>
    </row>
    <row r="3384">
      <c r="A3384" s="126" t="n">
        <v>45921</v>
      </c>
      <c r="B3384" s="125" t="inlineStr">
        <is>
          <t>Tiramisu</t>
        </is>
      </c>
      <c r="C3384" s="127" t="n">
        <v>22</v>
      </c>
      <c r="D3384" s="125" t="n"/>
    </row>
    <row r="3385">
      <c r="A3385" s="126" t="n">
        <v>45921</v>
      </c>
      <c r="B3385" s="125" t="inlineStr">
        <is>
          <t>Chocolate Fondant</t>
        </is>
      </c>
      <c r="C3385" s="127" t="n">
        <v>7</v>
      </c>
      <c r="D3385" s="125" t="n"/>
    </row>
    <row r="3386">
      <c r="A3386" s="126" t="n">
        <v>45921</v>
      </c>
      <c r="B3386" s="125" t="inlineStr">
        <is>
          <t>Lemon Sorbet</t>
        </is>
      </c>
      <c r="C3386" s="127" t="n">
        <v>3</v>
      </c>
      <c r="D3386" s="125" t="n"/>
    </row>
    <row r="3387">
      <c r="A3387" s="126" t="n">
        <v>45921</v>
      </c>
      <c r="B3387" s="125" t="inlineStr">
        <is>
          <t>Espresso</t>
        </is>
      </c>
      <c r="C3387" s="127" t="n">
        <v>44</v>
      </c>
      <c r="D3387" s="125" t="n"/>
    </row>
    <row r="3388">
      <c r="A3388" s="126" t="n">
        <v>45921</v>
      </c>
      <c r="B3388" s="125" t="inlineStr">
        <is>
          <t>Cappuccino</t>
        </is>
      </c>
      <c r="C3388" s="127" t="n">
        <v>34</v>
      </c>
      <c r="D3388" s="125" t="n"/>
    </row>
    <row r="3389">
      <c r="A3389" s="126" t="n">
        <v>45921</v>
      </c>
      <c r="B3389" s="125" t="inlineStr">
        <is>
          <t>Homemade Lemonade</t>
        </is>
      </c>
      <c r="C3389" s="127" t="n">
        <v>32</v>
      </c>
      <c r="D3389" s="125" t="n"/>
    </row>
    <row r="3390">
      <c r="A3390" s="126" t="n">
        <v>45923</v>
      </c>
      <c r="B3390" s="125" t="inlineStr">
        <is>
          <t>Bruschetta</t>
        </is>
      </c>
      <c r="C3390" s="127" t="n">
        <v>10</v>
      </c>
      <c r="D3390" s="125" t="n"/>
    </row>
    <row r="3391">
      <c r="A3391" s="126" t="n">
        <v>45923</v>
      </c>
      <c r="B3391" s="125" t="inlineStr">
        <is>
          <t>Caesar Salad</t>
        </is>
      </c>
      <c r="C3391" s="127" t="n">
        <v>8</v>
      </c>
      <c r="D3391" s="125" t="n"/>
    </row>
    <row r="3392">
      <c r="A3392" s="126" t="n">
        <v>45923</v>
      </c>
      <c r="B3392" s="125" t="inlineStr">
        <is>
          <t>Tomato Soup</t>
        </is>
      </c>
      <c r="C3392" s="127" t="n">
        <v>4</v>
      </c>
      <c r="D3392" s="125" t="n"/>
    </row>
    <row r="3393">
      <c r="A3393" s="126" t="n">
        <v>45923</v>
      </c>
      <c r="B3393" s="125" t="inlineStr">
        <is>
          <t>Spaghetti Carbonara</t>
        </is>
      </c>
      <c r="C3393" s="127" t="n">
        <v>20</v>
      </c>
      <c r="D3393" s="125" t="n"/>
    </row>
    <row r="3394">
      <c r="A3394" s="126" t="n">
        <v>45923</v>
      </c>
      <c r="B3394" s="125" t="inlineStr">
        <is>
          <t>Pizza Margherita</t>
        </is>
      </c>
      <c r="C3394" s="127" t="n">
        <v>25</v>
      </c>
      <c r="D3394" s="125" t="n"/>
    </row>
    <row r="3395">
      <c r="A3395" s="126" t="n">
        <v>45923</v>
      </c>
      <c r="B3395" s="125" t="inlineStr">
        <is>
          <t>Wiener Schnitzel</t>
        </is>
      </c>
      <c r="C3395" s="127" t="n">
        <v>15</v>
      </c>
      <c r="D3395" s="125" t="n"/>
    </row>
    <row r="3396">
      <c r="A3396" s="126" t="n">
        <v>45923</v>
      </c>
      <c r="B3396" s="125" t="inlineStr">
        <is>
          <t>Salmon Fillet</t>
        </is>
      </c>
      <c r="C3396" s="127" t="n">
        <v>3</v>
      </c>
      <c r="D3396" s="125" t="n"/>
    </row>
    <row r="3397">
      <c r="A3397" s="126" t="n">
        <v>45923</v>
      </c>
      <c r="B3397" s="125" t="inlineStr">
        <is>
          <t>Mushroom Risotto</t>
        </is>
      </c>
      <c r="C3397" s="127" t="n">
        <v>6</v>
      </c>
      <c r="D3397" s="125" t="n"/>
    </row>
    <row r="3398">
      <c r="A3398" s="126" t="n">
        <v>45923</v>
      </c>
      <c r="B3398" s="125" t="inlineStr">
        <is>
          <t>Cheeseburger</t>
        </is>
      </c>
      <c r="C3398" s="127" t="n">
        <v>22</v>
      </c>
      <c r="D3398" s="125" t="n"/>
    </row>
    <row r="3399">
      <c r="A3399" s="126" t="n">
        <v>45923</v>
      </c>
      <c r="B3399" s="125" t="inlineStr">
        <is>
          <t>Tiramisu</t>
        </is>
      </c>
      <c r="C3399" s="127" t="n">
        <v>12</v>
      </c>
      <c r="D3399" s="125" t="n"/>
    </row>
    <row r="3400">
      <c r="A3400" s="126" t="n">
        <v>45923</v>
      </c>
      <c r="B3400" s="125" t="inlineStr">
        <is>
          <t>Chocolate Fondant</t>
        </is>
      </c>
      <c r="C3400" s="127" t="n">
        <v>4</v>
      </c>
      <c r="D3400" s="125" t="n"/>
    </row>
    <row r="3401">
      <c r="A3401" s="126" t="n">
        <v>45923</v>
      </c>
      <c r="B3401" s="125" t="inlineStr">
        <is>
          <t>Lemon Sorbet</t>
        </is>
      </c>
      <c r="C3401" s="127" t="n">
        <v>3</v>
      </c>
      <c r="D3401" s="125" t="n"/>
    </row>
    <row r="3402">
      <c r="A3402" s="126" t="n">
        <v>45923</v>
      </c>
      <c r="B3402" s="125" t="inlineStr">
        <is>
          <t>Espresso</t>
        </is>
      </c>
      <c r="C3402" s="127" t="n">
        <v>29</v>
      </c>
      <c r="D3402" s="125" t="n"/>
    </row>
    <row r="3403">
      <c r="A3403" s="126" t="n">
        <v>45923</v>
      </c>
      <c r="B3403" s="125" t="inlineStr">
        <is>
          <t>Cappuccino</t>
        </is>
      </c>
      <c r="C3403" s="127" t="n">
        <v>13</v>
      </c>
      <c r="D3403" s="125" t="n"/>
    </row>
    <row r="3404">
      <c r="A3404" s="126" t="n">
        <v>45923</v>
      </c>
      <c r="B3404" s="125" t="inlineStr">
        <is>
          <t>Homemade Lemonade</t>
        </is>
      </c>
      <c r="C3404" s="127" t="n">
        <v>16</v>
      </c>
      <c r="D3404" s="125" t="n"/>
    </row>
    <row r="3405">
      <c r="A3405" s="126" t="n">
        <v>45924</v>
      </c>
      <c r="B3405" s="125" t="inlineStr">
        <is>
          <t>Bruschetta</t>
        </is>
      </c>
      <c r="C3405" s="127" t="n">
        <v>9</v>
      </c>
      <c r="D3405" s="125" t="n"/>
    </row>
    <row r="3406">
      <c r="A3406" s="126" t="n">
        <v>45924</v>
      </c>
      <c r="B3406" s="125" t="inlineStr">
        <is>
          <t>Caesar Salad</t>
        </is>
      </c>
      <c r="C3406" s="127" t="n">
        <v>11</v>
      </c>
      <c r="D3406" s="125" t="n"/>
    </row>
    <row r="3407">
      <c r="A3407" s="126" t="n">
        <v>45924</v>
      </c>
      <c r="B3407" s="125" t="inlineStr">
        <is>
          <t>Tomato Soup</t>
        </is>
      </c>
      <c r="C3407" s="127" t="n">
        <v>7</v>
      </c>
      <c r="D3407" s="125" t="n"/>
    </row>
    <row r="3408">
      <c r="A3408" s="126" t="n">
        <v>45924</v>
      </c>
      <c r="B3408" s="125" t="inlineStr">
        <is>
          <t>Spaghetti Carbonara</t>
        </is>
      </c>
      <c r="C3408" s="127" t="n">
        <v>26</v>
      </c>
      <c r="D3408" s="125" t="n"/>
    </row>
    <row r="3409">
      <c r="A3409" s="126" t="n">
        <v>45924</v>
      </c>
      <c r="B3409" s="125" t="inlineStr">
        <is>
          <t>Pizza Margherita</t>
        </is>
      </c>
      <c r="C3409" s="127" t="n">
        <v>20</v>
      </c>
      <c r="D3409" s="125" t="n"/>
    </row>
    <row r="3410">
      <c r="A3410" s="126" t="n">
        <v>45924</v>
      </c>
      <c r="B3410" s="125" t="inlineStr">
        <is>
          <t>Wiener Schnitzel</t>
        </is>
      </c>
      <c r="C3410" s="127" t="n">
        <v>19</v>
      </c>
      <c r="D3410" s="125" t="n"/>
    </row>
    <row r="3411">
      <c r="A3411" s="126" t="n">
        <v>45924</v>
      </c>
      <c r="B3411" s="125" t="inlineStr">
        <is>
          <t>Salmon Fillet</t>
        </is>
      </c>
      <c r="C3411" s="127" t="n">
        <v>6</v>
      </c>
      <c r="D3411" s="125" t="n"/>
    </row>
    <row r="3412">
      <c r="A3412" s="126" t="n">
        <v>45924</v>
      </c>
      <c r="B3412" s="125" t="inlineStr">
        <is>
          <t>Mushroom Risotto</t>
        </is>
      </c>
      <c r="C3412" s="127" t="n">
        <v>4</v>
      </c>
      <c r="D3412" s="125" t="n"/>
    </row>
    <row r="3413">
      <c r="A3413" s="126" t="n">
        <v>45924</v>
      </c>
      <c r="B3413" s="125" t="inlineStr">
        <is>
          <t>Cheeseburger</t>
        </is>
      </c>
      <c r="C3413" s="127" t="n">
        <v>21</v>
      </c>
      <c r="D3413" s="125" t="n"/>
    </row>
    <row r="3414">
      <c r="A3414" s="126" t="n">
        <v>45924</v>
      </c>
      <c r="B3414" s="125" t="inlineStr">
        <is>
          <t>Tiramisu</t>
        </is>
      </c>
      <c r="C3414" s="127" t="n">
        <v>17</v>
      </c>
      <c r="D3414" s="125" t="n"/>
    </row>
    <row r="3415">
      <c r="A3415" s="126" t="n">
        <v>45924</v>
      </c>
      <c r="B3415" s="125" t="inlineStr">
        <is>
          <t>Chocolate Fondant</t>
        </is>
      </c>
      <c r="C3415" s="127" t="n">
        <v>5</v>
      </c>
      <c r="D3415" s="125" t="n"/>
    </row>
    <row r="3416">
      <c r="A3416" s="126" t="n">
        <v>45924</v>
      </c>
      <c r="B3416" s="125" t="inlineStr">
        <is>
          <t>Lemon Sorbet</t>
        </is>
      </c>
      <c r="C3416" s="127" t="n">
        <v>3</v>
      </c>
      <c r="D3416" s="125" t="n"/>
    </row>
    <row r="3417">
      <c r="A3417" s="126" t="n">
        <v>45924</v>
      </c>
      <c r="B3417" s="125" t="inlineStr">
        <is>
          <t>Espresso</t>
        </is>
      </c>
      <c r="C3417" s="127" t="n">
        <v>28</v>
      </c>
      <c r="D3417" s="125" t="n"/>
    </row>
    <row r="3418">
      <c r="A3418" s="126" t="n">
        <v>45924</v>
      </c>
      <c r="B3418" s="125" t="inlineStr">
        <is>
          <t>Cappuccino</t>
        </is>
      </c>
      <c r="C3418" s="127" t="n">
        <v>30</v>
      </c>
      <c r="D3418" s="125" t="n"/>
    </row>
    <row r="3419">
      <c r="A3419" s="126" t="n">
        <v>45924</v>
      </c>
      <c r="B3419" s="125" t="inlineStr">
        <is>
          <t>Homemade Lemonade</t>
        </is>
      </c>
      <c r="C3419" s="127" t="n">
        <v>12</v>
      </c>
      <c r="D3419" s="125" t="n"/>
    </row>
    <row r="3420">
      <c r="A3420" s="126" t="n">
        <v>45925</v>
      </c>
      <c r="B3420" s="125" t="inlineStr">
        <is>
          <t>Bruschetta</t>
        </is>
      </c>
      <c r="C3420" s="127" t="n">
        <v>17</v>
      </c>
      <c r="D3420" s="125" t="n"/>
    </row>
    <row r="3421">
      <c r="A3421" s="126" t="n">
        <v>45925</v>
      </c>
      <c r="B3421" s="125" t="inlineStr">
        <is>
          <t>Caesar Salad</t>
        </is>
      </c>
      <c r="C3421" s="127" t="n">
        <v>10</v>
      </c>
      <c r="D3421" s="125" t="n"/>
    </row>
    <row r="3422">
      <c r="A3422" s="126" t="n">
        <v>45925</v>
      </c>
      <c r="B3422" s="125" t="inlineStr">
        <is>
          <t>Tomato Soup</t>
        </is>
      </c>
      <c r="C3422" s="127" t="n">
        <v>7</v>
      </c>
      <c r="D3422" s="125" t="n"/>
    </row>
    <row r="3423">
      <c r="A3423" s="126" t="n">
        <v>45925</v>
      </c>
      <c r="B3423" s="125" t="inlineStr">
        <is>
          <t>Spaghetti Carbonara</t>
        </is>
      </c>
      <c r="C3423" s="127" t="n">
        <v>18</v>
      </c>
      <c r="D3423" s="125" t="n"/>
    </row>
    <row r="3424">
      <c r="A3424" s="126" t="n">
        <v>45925</v>
      </c>
      <c r="B3424" s="125" t="inlineStr">
        <is>
          <t>Pizza Margherita</t>
        </is>
      </c>
      <c r="C3424" s="127" t="n">
        <v>26</v>
      </c>
      <c r="D3424" s="125" t="n"/>
    </row>
    <row r="3425">
      <c r="A3425" s="126" t="n">
        <v>45925</v>
      </c>
      <c r="B3425" s="125" t="inlineStr">
        <is>
          <t>Wiener Schnitzel</t>
        </is>
      </c>
      <c r="C3425" s="127" t="n">
        <v>16</v>
      </c>
      <c r="D3425" s="125" t="n"/>
    </row>
    <row r="3426">
      <c r="A3426" s="126" t="n">
        <v>45925</v>
      </c>
      <c r="B3426" s="125" t="inlineStr">
        <is>
          <t>Salmon Fillet</t>
        </is>
      </c>
      <c r="C3426" s="127" t="n">
        <v>7</v>
      </c>
      <c r="D3426" s="125" t="n"/>
    </row>
    <row r="3427">
      <c r="A3427" s="126" t="n">
        <v>45925</v>
      </c>
      <c r="B3427" s="125" t="inlineStr">
        <is>
          <t>Mushroom Risotto</t>
        </is>
      </c>
      <c r="C3427" s="127" t="n">
        <v>4</v>
      </c>
      <c r="D3427" s="125" t="n"/>
    </row>
    <row r="3428">
      <c r="A3428" s="126" t="n">
        <v>45925</v>
      </c>
      <c r="B3428" s="125" t="inlineStr">
        <is>
          <t>Cheeseburger</t>
        </is>
      </c>
      <c r="C3428" s="127" t="n">
        <v>24</v>
      </c>
      <c r="D3428" s="125" t="n"/>
    </row>
    <row r="3429">
      <c r="A3429" s="126" t="n">
        <v>45925</v>
      </c>
      <c r="B3429" s="125" t="inlineStr">
        <is>
          <t>Tiramisu</t>
        </is>
      </c>
      <c r="C3429" s="127" t="n">
        <v>14</v>
      </c>
      <c r="D3429" s="125" t="n"/>
    </row>
    <row r="3430">
      <c r="A3430" s="126" t="n">
        <v>45925</v>
      </c>
      <c r="B3430" s="125" t="inlineStr">
        <is>
          <t>Chocolate Fondant</t>
        </is>
      </c>
      <c r="C3430" s="127" t="n">
        <v>8</v>
      </c>
      <c r="D3430" s="125" t="n"/>
    </row>
    <row r="3431">
      <c r="A3431" s="126" t="n">
        <v>45925</v>
      </c>
      <c r="B3431" s="125" t="inlineStr">
        <is>
          <t>Lemon Sorbet</t>
        </is>
      </c>
      <c r="C3431" s="127" t="n">
        <v>3</v>
      </c>
      <c r="D3431" s="125" t="n"/>
    </row>
    <row r="3432">
      <c r="A3432" s="126" t="n">
        <v>45925</v>
      </c>
      <c r="B3432" s="125" t="inlineStr">
        <is>
          <t>Espresso</t>
        </is>
      </c>
      <c r="C3432" s="127" t="n">
        <v>38</v>
      </c>
      <c r="D3432" s="125" t="n"/>
    </row>
    <row r="3433">
      <c r="A3433" s="126" t="n">
        <v>45925</v>
      </c>
      <c r="B3433" s="125" t="inlineStr">
        <is>
          <t>Cappuccino</t>
        </is>
      </c>
      <c r="C3433" s="127" t="n">
        <v>27</v>
      </c>
      <c r="D3433" s="125" t="n"/>
    </row>
    <row r="3434">
      <c r="A3434" s="126" t="n">
        <v>45925</v>
      </c>
      <c r="B3434" s="125" t="inlineStr">
        <is>
          <t>Homemade Lemonade</t>
        </is>
      </c>
      <c r="C3434" s="127" t="n">
        <v>27</v>
      </c>
      <c r="D3434" s="125" t="n"/>
    </row>
    <row r="3435">
      <c r="A3435" s="126" t="n">
        <v>45926</v>
      </c>
      <c r="B3435" s="125" t="inlineStr">
        <is>
          <t>Bruschetta</t>
        </is>
      </c>
      <c r="C3435" s="127" t="n">
        <v>17</v>
      </c>
      <c r="D3435" s="125" t="n"/>
    </row>
    <row r="3436">
      <c r="A3436" s="126" t="n">
        <v>45926</v>
      </c>
      <c r="B3436" s="125" t="inlineStr">
        <is>
          <t>Caesar Salad</t>
        </is>
      </c>
      <c r="C3436" s="127" t="n">
        <v>15</v>
      </c>
      <c r="D3436" s="125" t="n"/>
    </row>
    <row r="3437">
      <c r="A3437" s="126" t="n">
        <v>45926</v>
      </c>
      <c r="B3437" s="125" t="inlineStr">
        <is>
          <t>Tomato Soup</t>
        </is>
      </c>
      <c r="C3437" s="127" t="n">
        <v>11</v>
      </c>
      <c r="D3437" s="125" t="n"/>
    </row>
    <row r="3438">
      <c r="A3438" s="126" t="n">
        <v>45926</v>
      </c>
      <c r="B3438" s="125" t="inlineStr">
        <is>
          <t>Spaghetti Carbonara</t>
        </is>
      </c>
      <c r="C3438" s="127" t="n">
        <v>33</v>
      </c>
      <c r="D3438" s="125" t="n"/>
    </row>
    <row r="3439">
      <c r="A3439" s="126" t="n">
        <v>45926</v>
      </c>
      <c r="B3439" s="125" t="inlineStr">
        <is>
          <t>Pizza Margherita</t>
        </is>
      </c>
      <c r="C3439" s="127" t="n">
        <v>46</v>
      </c>
      <c r="D3439" s="125" t="n"/>
    </row>
    <row r="3440">
      <c r="A3440" s="126" t="n">
        <v>45926</v>
      </c>
      <c r="B3440" s="125" t="inlineStr">
        <is>
          <t>Wiener Schnitzel</t>
        </is>
      </c>
      <c r="C3440" s="127" t="n">
        <v>20</v>
      </c>
      <c r="D3440" s="125" t="n"/>
    </row>
    <row r="3441">
      <c r="A3441" s="126" t="n">
        <v>45926</v>
      </c>
      <c r="B3441" s="125" t="inlineStr">
        <is>
          <t>Salmon Fillet</t>
        </is>
      </c>
      <c r="C3441" s="127" t="n">
        <v>8</v>
      </c>
      <c r="D3441" s="125" t="n"/>
    </row>
    <row r="3442">
      <c r="A3442" s="126" t="n">
        <v>45926</v>
      </c>
      <c r="B3442" s="125" t="inlineStr">
        <is>
          <t>Mushroom Risotto</t>
        </is>
      </c>
      <c r="C3442" s="127" t="n">
        <v>4</v>
      </c>
      <c r="D3442" s="125" t="n"/>
    </row>
    <row r="3443">
      <c r="A3443" s="126" t="n">
        <v>45926</v>
      </c>
      <c r="B3443" s="125" t="inlineStr">
        <is>
          <t>Cheeseburger</t>
        </is>
      </c>
      <c r="C3443" s="127" t="n">
        <v>29</v>
      </c>
      <c r="D3443" s="125" t="n"/>
    </row>
    <row r="3444">
      <c r="A3444" s="126" t="n">
        <v>45926</v>
      </c>
      <c r="B3444" s="125" t="inlineStr">
        <is>
          <t>Tiramisu</t>
        </is>
      </c>
      <c r="C3444" s="127" t="n">
        <v>18</v>
      </c>
      <c r="D3444" s="125" t="n"/>
    </row>
    <row r="3445">
      <c r="A3445" s="126" t="n">
        <v>45926</v>
      </c>
      <c r="B3445" s="125" t="inlineStr">
        <is>
          <t>Chocolate Fondant</t>
        </is>
      </c>
      <c r="C3445" s="127" t="n">
        <v>6</v>
      </c>
      <c r="D3445" s="125" t="n"/>
    </row>
    <row r="3446">
      <c r="A3446" s="126" t="n">
        <v>45926</v>
      </c>
      <c r="B3446" s="125" t="inlineStr">
        <is>
          <t>Lemon Sorbet</t>
        </is>
      </c>
      <c r="C3446" s="127" t="n">
        <v>3</v>
      </c>
      <c r="D3446" s="125" t="n"/>
    </row>
    <row r="3447">
      <c r="A3447" s="126" t="n">
        <v>45926</v>
      </c>
      <c r="B3447" s="125" t="inlineStr">
        <is>
          <t>Espresso</t>
        </is>
      </c>
      <c r="C3447" s="127" t="n">
        <v>56</v>
      </c>
      <c r="D3447" s="125" t="n"/>
    </row>
    <row r="3448">
      <c r="A3448" s="126" t="n">
        <v>45926</v>
      </c>
      <c r="B3448" s="125" t="inlineStr">
        <is>
          <t>Cappuccino</t>
        </is>
      </c>
      <c r="C3448" s="127" t="n">
        <v>40</v>
      </c>
      <c r="D3448" s="125" t="n"/>
    </row>
    <row r="3449">
      <c r="A3449" s="126" t="n">
        <v>45926</v>
      </c>
      <c r="B3449" s="125" t="inlineStr">
        <is>
          <t>Homemade Lemonade</t>
        </is>
      </c>
      <c r="C3449" s="127" t="n">
        <v>20</v>
      </c>
      <c r="D3449" s="125" t="n"/>
    </row>
    <row r="3450">
      <c r="A3450" s="126" t="n">
        <v>45927</v>
      </c>
      <c r="B3450" s="125" t="inlineStr">
        <is>
          <t>Bruschetta</t>
        </is>
      </c>
      <c r="C3450" s="127" t="n">
        <v>27</v>
      </c>
      <c r="D3450" s="125" t="n"/>
    </row>
    <row r="3451">
      <c r="A3451" s="126" t="n">
        <v>45927</v>
      </c>
      <c r="B3451" s="125" t="inlineStr">
        <is>
          <t>Caesar Salad</t>
        </is>
      </c>
      <c r="C3451" s="127" t="n">
        <v>15</v>
      </c>
      <c r="D3451" s="125" t="n"/>
    </row>
    <row r="3452">
      <c r="A3452" s="126" t="n">
        <v>45927</v>
      </c>
      <c r="B3452" s="125" t="inlineStr">
        <is>
          <t>Tomato Soup</t>
        </is>
      </c>
      <c r="C3452" s="127" t="n">
        <v>9</v>
      </c>
      <c r="D3452" s="125" t="n"/>
    </row>
    <row r="3453">
      <c r="A3453" s="126" t="n">
        <v>45927</v>
      </c>
      <c r="B3453" s="125" t="inlineStr">
        <is>
          <t>Spaghetti Carbonara</t>
        </is>
      </c>
      <c r="C3453" s="127" t="n">
        <v>39</v>
      </c>
      <c r="D3453" s="125" t="n"/>
    </row>
    <row r="3454">
      <c r="A3454" s="126" t="n">
        <v>45927</v>
      </c>
      <c r="B3454" s="125" t="inlineStr">
        <is>
          <t>Pizza Margherita</t>
        </is>
      </c>
      <c r="C3454" s="127" t="n">
        <v>37</v>
      </c>
      <c r="D3454" s="125" t="n"/>
    </row>
    <row r="3455">
      <c r="A3455" s="126" t="n">
        <v>45927</v>
      </c>
      <c r="B3455" s="125" t="inlineStr">
        <is>
          <t>Wiener Schnitzel</t>
        </is>
      </c>
      <c r="C3455" s="127" t="n">
        <v>19</v>
      </c>
      <c r="D3455" s="125" t="n"/>
    </row>
    <row r="3456">
      <c r="A3456" s="126" t="n">
        <v>45927</v>
      </c>
      <c r="B3456" s="125" t="inlineStr">
        <is>
          <t>Salmon Fillet</t>
        </is>
      </c>
      <c r="C3456" s="127" t="n">
        <v>8</v>
      </c>
      <c r="D3456" s="125" t="n"/>
    </row>
    <row r="3457">
      <c r="A3457" s="126" t="n">
        <v>45927</v>
      </c>
      <c r="B3457" s="125" t="inlineStr">
        <is>
          <t>Mushroom Risotto</t>
        </is>
      </c>
      <c r="C3457" s="127" t="n">
        <v>9</v>
      </c>
      <c r="D3457" s="125" t="n"/>
    </row>
    <row r="3458">
      <c r="A3458" s="126" t="n">
        <v>45927</v>
      </c>
      <c r="B3458" s="125" t="inlineStr">
        <is>
          <t>Cheeseburger</t>
        </is>
      </c>
      <c r="C3458" s="127" t="n">
        <v>38</v>
      </c>
      <c r="D3458" s="125" t="n"/>
    </row>
    <row r="3459">
      <c r="A3459" s="126" t="n">
        <v>45927</v>
      </c>
      <c r="B3459" s="125" t="inlineStr">
        <is>
          <t>Tiramisu</t>
        </is>
      </c>
      <c r="C3459" s="127" t="n">
        <v>17</v>
      </c>
      <c r="D3459" s="125" t="n"/>
    </row>
    <row r="3460">
      <c r="A3460" s="126" t="n">
        <v>45927</v>
      </c>
      <c r="B3460" s="125" t="inlineStr">
        <is>
          <t>Chocolate Fondant</t>
        </is>
      </c>
      <c r="C3460" s="127" t="n">
        <v>11</v>
      </c>
      <c r="D3460" s="125" t="n"/>
    </row>
    <row r="3461">
      <c r="A3461" s="126" t="n">
        <v>45927</v>
      </c>
      <c r="B3461" s="125" t="inlineStr">
        <is>
          <t>Lemon Sorbet</t>
        </is>
      </c>
      <c r="C3461" s="127" t="n">
        <v>5</v>
      </c>
      <c r="D3461" s="125" t="n"/>
    </row>
    <row r="3462">
      <c r="A3462" s="126" t="n">
        <v>45927</v>
      </c>
      <c r="B3462" s="125" t="inlineStr">
        <is>
          <t>Espresso</t>
        </is>
      </c>
      <c r="C3462" s="127" t="n">
        <v>57</v>
      </c>
      <c r="D3462" s="125" t="n"/>
    </row>
    <row r="3463">
      <c r="A3463" s="126" t="n">
        <v>45927</v>
      </c>
      <c r="B3463" s="125" t="inlineStr">
        <is>
          <t>Cappuccino</t>
        </is>
      </c>
      <c r="C3463" s="127" t="n">
        <v>42</v>
      </c>
      <c r="D3463" s="125" t="n"/>
    </row>
    <row r="3464">
      <c r="A3464" s="126" t="n">
        <v>45927</v>
      </c>
      <c r="B3464" s="125" t="inlineStr">
        <is>
          <t>Homemade Lemonade</t>
        </is>
      </c>
      <c r="C3464" s="127" t="n">
        <v>33</v>
      </c>
      <c r="D3464" s="125" t="n"/>
    </row>
    <row r="3465">
      <c r="A3465" s="126" t="n">
        <v>45928</v>
      </c>
      <c r="B3465" s="125" t="inlineStr">
        <is>
          <t>Bruschetta</t>
        </is>
      </c>
      <c r="C3465" s="127" t="n">
        <v>14</v>
      </c>
      <c r="D3465" s="125" t="n"/>
    </row>
    <row r="3466">
      <c r="A3466" s="126" t="n">
        <v>45928</v>
      </c>
      <c r="B3466" s="125" t="inlineStr">
        <is>
          <t>Caesar Salad</t>
        </is>
      </c>
      <c r="C3466" s="127" t="n">
        <v>12</v>
      </c>
      <c r="D3466" s="125" t="n"/>
    </row>
    <row r="3467">
      <c r="A3467" s="126" t="n">
        <v>45928</v>
      </c>
      <c r="B3467" s="125" t="inlineStr">
        <is>
          <t>Tomato Soup</t>
        </is>
      </c>
      <c r="C3467" s="127" t="n">
        <v>7</v>
      </c>
      <c r="D3467" s="125" t="n"/>
    </row>
    <row r="3468">
      <c r="A3468" s="126" t="n">
        <v>45928</v>
      </c>
      <c r="B3468" s="125" t="inlineStr">
        <is>
          <t>Spaghetti Carbonara</t>
        </is>
      </c>
      <c r="C3468" s="127" t="n">
        <v>28</v>
      </c>
      <c r="D3468" s="125" t="n"/>
    </row>
    <row r="3469">
      <c r="A3469" s="126" t="n">
        <v>45928</v>
      </c>
      <c r="B3469" s="125" t="inlineStr">
        <is>
          <t>Pizza Margherita</t>
        </is>
      </c>
      <c r="C3469" s="127" t="n">
        <v>42</v>
      </c>
      <c r="D3469" s="125" t="n"/>
    </row>
    <row r="3470">
      <c r="A3470" s="126" t="n">
        <v>45928</v>
      </c>
      <c r="B3470" s="125" t="inlineStr">
        <is>
          <t>Wiener Schnitzel</t>
        </is>
      </c>
      <c r="C3470" s="127" t="n">
        <v>17</v>
      </c>
      <c r="D3470" s="125" t="n"/>
    </row>
    <row r="3471">
      <c r="A3471" s="126" t="n">
        <v>45928</v>
      </c>
      <c r="B3471" s="125" t="inlineStr">
        <is>
          <t>Salmon Fillet</t>
        </is>
      </c>
      <c r="C3471" s="127" t="n">
        <v>10</v>
      </c>
      <c r="D3471" s="125" t="n"/>
    </row>
    <row r="3472">
      <c r="A3472" s="126" t="n">
        <v>45928</v>
      </c>
      <c r="B3472" s="125" t="inlineStr">
        <is>
          <t>Mushroom Risotto</t>
        </is>
      </c>
      <c r="C3472" s="127" t="n">
        <v>6</v>
      </c>
      <c r="D3472" s="125" t="n"/>
    </row>
    <row r="3473">
      <c r="A3473" s="126" t="n">
        <v>45928</v>
      </c>
      <c r="B3473" s="125" t="inlineStr">
        <is>
          <t>Cheeseburger</t>
        </is>
      </c>
      <c r="C3473" s="127" t="n">
        <v>24</v>
      </c>
      <c r="D3473" s="125" t="n"/>
    </row>
    <row r="3474">
      <c r="A3474" s="126" t="n">
        <v>45928</v>
      </c>
      <c r="B3474" s="125" t="inlineStr">
        <is>
          <t>Tiramisu</t>
        </is>
      </c>
      <c r="C3474" s="127" t="n">
        <v>21</v>
      </c>
      <c r="D3474" s="125" t="n"/>
    </row>
    <row r="3475">
      <c r="A3475" s="126" t="n">
        <v>45928</v>
      </c>
      <c r="B3475" s="125" t="inlineStr">
        <is>
          <t>Chocolate Fondant</t>
        </is>
      </c>
      <c r="C3475" s="127" t="n">
        <v>8</v>
      </c>
      <c r="D3475" s="125" t="n"/>
    </row>
    <row r="3476">
      <c r="A3476" s="126" t="n">
        <v>45928</v>
      </c>
      <c r="B3476" s="125" t="inlineStr">
        <is>
          <t>Lemon Sorbet</t>
        </is>
      </c>
      <c r="C3476" s="127" t="n">
        <v>3</v>
      </c>
      <c r="D3476" s="125" t="n"/>
    </row>
    <row r="3477">
      <c r="A3477" s="126" t="n">
        <v>45928</v>
      </c>
      <c r="B3477" s="125" t="inlineStr">
        <is>
          <t>Espresso</t>
        </is>
      </c>
      <c r="C3477" s="127" t="n">
        <v>35</v>
      </c>
      <c r="D3477" s="125" t="n"/>
    </row>
    <row r="3478">
      <c r="A3478" s="126" t="n">
        <v>45928</v>
      </c>
      <c r="B3478" s="125" t="inlineStr">
        <is>
          <t>Cappuccino</t>
        </is>
      </c>
      <c r="C3478" s="127" t="n">
        <v>28</v>
      </c>
      <c r="D3478" s="125" t="n"/>
    </row>
    <row r="3479">
      <c r="A3479" s="126" t="n">
        <v>45928</v>
      </c>
      <c r="B3479" s="125" t="inlineStr">
        <is>
          <t>Homemade Lemonade</t>
        </is>
      </c>
      <c r="C3479" s="127" t="n">
        <v>18</v>
      </c>
      <c r="D3479" s="125" t="n"/>
    </row>
    <row r="3480">
      <c r="A3480" s="126" t="n">
        <v>45930</v>
      </c>
      <c r="B3480" s="125" t="inlineStr">
        <is>
          <t>Bruschetta</t>
        </is>
      </c>
      <c r="C3480" s="127" t="n">
        <v>12</v>
      </c>
      <c r="D3480" s="125" t="n"/>
    </row>
    <row r="3481">
      <c r="A3481" s="126" t="n">
        <v>45930</v>
      </c>
      <c r="B3481" s="125" t="inlineStr">
        <is>
          <t>Caesar Salad</t>
        </is>
      </c>
      <c r="C3481" s="127" t="n">
        <v>10</v>
      </c>
      <c r="D3481" s="125" t="n"/>
    </row>
    <row r="3482">
      <c r="A3482" s="126" t="n">
        <v>45930</v>
      </c>
      <c r="B3482" s="125" t="inlineStr">
        <is>
          <t>Tomato Soup</t>
        </is>
      </c>
      <c r="C3482" s="127" t="n">
        <v>7</v>
      </c>
      <c r="D3482" s="125" t="n"/>
    </row>
    <row r="3483">
      <c r="A3483" s="126" t="n">
        <v>45930</v>
      </c>
      <c r="B3483" s="125" t="inlineStr">
        <is>
          <t>Spaghetti Carbonara</t>
        </is>
      </c>
      <c r="C3483" s="127" t="n">
        <v>21</v>
      </c>
      <c r="D3483" s="125" t="n"/>
    </row>
    <row r="3484">
      <c r="A3484" s="126" t="n">
        <v>45930</v>
      </c>
      <c r="B3484" s="125" t="inlineStr">
        <is>
          <t>Pizza Margherita</t>
        </is>
      </c>
      <c r="C3484" s="127" t="n">
        <v>25</v>
      </c>
      <c r="D3484" s="125" t="n"/>
    </row>
    <row r="3485">
      <c r="A3485" s="126" t="n">
        <v>45930</v>
      </c>
      <c r="B3485" s="125" t="inlineStr">
        <is>
          <t>Wiener Schnitzel</t>
        </is>
      </c>
      <c r="C3485" s="127" t="n">
        <v>15</v>
      </c>
      <c r="D3485" s="125" t="n"/>
    </row>
    <row r="3486">
      <c r="A3486" s="126" t="n">
        <v>45930</v>
      </c>
      <c r="B3486" s="125" t="inlineStr">
        <is>
          <t>Salmon Fillet</t>
        </is>
      </c>
      <c r="C3486" s="127" t="n">
        <v>6</v>
      </c>
      <c r="D3486" s="125" t="n"/>
    </row>
    <row r="3487">
      <c r="A3487" s="126" t="n">
        <v>45930</v>
      </c>
      <c r="B3487" s="125" t="inlineStr">
        <is>
          <t>Mushroom Risotto</t>
        </is>
      </c>
      <c r="C3487" s="127" t="n">
        <v>4</v>
      </c>
      <c r="D3487" s="125" t="n"/>
    </row>
    <row r="3488">
      <c r="A3488" s="126" t="n">
        <v>45930</v>
      </c>
      <c r="B3488" s="125" t="inlineStr">
        <is>
          <t>Cheeseburger</t>
        </is>
      </c>
      <c r="C3488" s="127" t="n">
        <v>18</v>
      </c>
      <c r="D3488" s="125" t="n"/>
    </row>
    <row r="3489">
      <c r="A3489" s="126" t="n">
        <v>45930</v>
      </c>
      <c r="B3489" s="125" t="inlineStr">
        <is>
          <t>Tiramisu</t>
        </is>
      </c>
      <c r="C3489" s="127" t="n">
        <v>16</v>
      </c>
      <c r="D3489" s="125" t="n"/>
    </row>
    <row r="3490">
      <c r="A3490" s="126" t="n">
        <v>45930</v>
      </c>
      <c r="B3490" s="125" t="inlineStr">
        <is>
          <t>Chocolate Fondant</t>
        </is>
      </c>
      <c r="C3490" s="127" t="n">
        <v>3</v>
      </c>
      <c r="D3490" s="125" t="n"/>
    </row>
    <row r="3491">
      <c r="A3491" s="126" t="n">
        <v>45930</v>
      </c>
      <c r="B3491" s="125" t="inlineStr">
        <is>
          <t>Lemon Sorbet</t>
        </is>
      </c>
      <c r="C3491" s="127" t="n">
        <v>1</v>
      </c>
      <c r="D3491" s="125" t="n"/>
    </row>
    <row r="3492">
      <c r="A3492" s="126" t="n">
        <v>45930</v>
      </c>
      <c r="B3492" s="125" t="inlineStr">
        <is>
          <t>Espresso</t>
        </is>
      </c>
      <c r="C3492" s="127" t="n">
        <v>22</v>
      </c>
      <c r="D3492" s="125" t="n"/>
    </row>
    <row r="3493">
      <c r="A3493" s="126" t="n">
        <v>45930</v>
      </c>
      <c r="B3493" s="125" t="inlineStr">
        <is>
          <t>Cappuccino</t>
        </is>
      </c>
      <c r="C3493" s="127" t="n">
        <v>24</v>
      </c>
      <c r="D3493" s="125" t="n"/>
    </row>
    <row r="3494">
      <c r="A3494" s="126" t="n">
        <v>45930</v>
      </c>
      <c r="B3494" s="125" t="inlineStr">
        <is>
          <t>Homemade Lemonade</t>
        </is>
      </c>
      <c r="C3494" s="127" t="n">
        <v>19</v>
      </c>
      <c r="D3494" s="125" t="n"/>
    </row>
    <row r="3495">
      <c r="A3495" s="126" t="n">
        <v>45931</v>
      </c>
      <c r="B3495" s="125" t="inlineStr">
        <is>
          <t>Bruschetta</t>
        </is>
      </c>
      <c r="C3495" s="127" t="n">
        <v>10</v>
      </c>
      <c r="D3495" s="125" t="n"/>
    </row>
    <row r="3496">
      <c r="A3496" s="126" t="n">
        <v>45931</v>
      </c>
      <c r="B3496" s="125" t="inlineStr">
        <is>
          <t>Caesar Salad</t>
        </is>
      </c>
      <c r="C3496" s="127" t="n">
        <v>11</v>
      </c>
      <c r="D3496" s="125" t="n"/>
    </row>
    <row r="3497">
      <c r="A3497" s="126" t="n">
        <v>45931</v>
      </c>
      <c r="B3497" s="125" t="inlineStr">
        <is>
          <t>Tomato Soup</t>
        </is>
      </c>
      <c r="C3497" s="127" t="n">
        <v>5</v>
      </c>
      <c r="D3497" s="125" t="n"/>
    </row>
    <row r="3498">
      <c r="A3498" s="126" t="n">
        <v>45931</v>
      </c>
      <c r="B3498" s="125" t="inlineStr">
        <is>
          <t>Spaghetti Carbonara</t>
        </is>
      </c>
      <c r="C3498" s="127" t="n">
        <v>22</v>
      </c>
      <c r="D3498" s="125" t="n"/>
    </row>
    <row r="3499">
      <c r="A3499" s="126" t="n">
        <v>45931</v>
      </c>
      <c r="B3499" s="125" t="inlineStr">
        <is>
          <t>Pizza Margherita</t>
        </is>
      </c>
      <c r="C3499" s="127" t="n">
        <v>23</v>
      </c>
      <c r="D3499" s="125" t="n"/>
    </row>
    <row r="3500">
      <c r="A3500" s="126" t="n">
        <v>45931</v>
      </c>
      <c r="B3500" s="125" t="inlineStr">
        <is>
          <t>Wiener Schnitzel</t>
        </is>
      </c>
      <c r="C3500" s="127" t="n">
        <v>15</v>
      </c>
      <c r="D3500" s="125" t="n"/>
    </row>
    <row r="3501">
      <c r="A3501" s="126" t="n">
        <v>45931</v>
      </c>
      <c r="B3501" s="125" t="inlineStr">
        <is>
          <t>Salmon Fillet</t>
        </is>
      </c>
      <c r="C3501" s="127" t="n">
        <v>5</v>
      </c>
      <c r="D3501" s="125" t="n"/>
    </row>
    <row r="3502">
      <c r="A3502" s="126" t="n">
        <v>45931</v>
      </c>
      <c r="B3502" s="125" t="inlineStr">
        <is>
          <t>Mushroom Risotto</t>
        </is>
      </c>
      <c r="C3502" s="127" t="n">
        <v>5</v>
      </c>
      <c r="D3502" s="125" t="n"/>
    </row>
    <row r="3503">
      <c r="A3503" s="126" t="n">
        <v>45931</v>
      </c>
      <c r="B3503" s="125" t="inlineStr">
        <is>
          <t>Cheeseburger</t>
        </is>
      </c>
      <c r="C3503" s="127" t="n">
        <v>25</v>
      </c>
      <c r="D3503" s="125" t="n"/>
    </row>
    <row r="3504">
      <c r="A3504" s="126" t="n">
        <v>45931</v>
      </c>
      <c r="B3504" s="125" t="inlineStr">
        <is>
          <t>Tiramisu</t>
        </is>
      </c>
      <c r="C3504" s="127" t="n">
        <v>9</v>
      </c>
      <c r="D3504" s="125" t="n"/>
    </row>
    <row r="3505">
      <c r="A3505" s="126" t="n">
        <v>45931</v>
      </c>
      <c r="B3505" s="125" t="inlineStr">
        <is>
          <t>Chocolate Fondant</t>
        </is>
      </c>
      <c r="C3505" s="127" t="n">
        <v>6</v>
      </c>
      <c r="D3505" s="125" t="n"/>
    </row>
    <row r="3506">
      <c r="A3506" s="126" t="n">
        <v>45931</v>
      </c>
      <c r="B3506" s="125" t="inlineStr">
        <is>
          <t>Lemon Sorbet</t>
        </is>
      </c>
      <c r="C3506" s="127" t="n">
        <v>3</v>
      </c>
      <c r="D3506" s="125" t="n"/>
    </row>
    <row r="3507">
      <c r="A3507" s="126" t="n">
        <v>45931</v>
      </c>
      <c r="B3507" s="125" t="inlineStr">
        <is>
          <t>Espresso</t>
        </is>
      </c>
      <c r="C3507" s="127" t="n">
        <v>34</v>
      </c>
      <c r="D3507" s="125" t="n"/>
    </row>
    <row r="3508">
      <c r="A3508" s="126" t="n">
        <v>45931</v>
      </c>
      <c r="B3508" s="125" t="inlineStr">
        <is>
          <t>Cappuccino</t>
        </is>
      </c>
      <c r="C3508" s="127" t="n">
        <v>27</v>
      </c>
      <c r="D3508" s="125" t="n"/>
    </row>
    <row r="3509">
      <c r="A3509" s="126" t="n">
        <v>45931</v>
      </c>
      <c r="B3509" s="125" t="inlineStr">
        <is>
          <t>Homemade Lemonade</t>
        </is>
      </c>
      <c r="C3509" s="127" t="n">
        <v>19</v>
      </c>
      <c r="D3509" s="125" t="n"/>
    </row>
    <row r="3510">
      <c r="A3510" s="126" t="n">
        <v>45932</v>
      </c>
      <c r="B3510" s="125" t="inlineStr">
        <is>
          <t>Bruschetta</t>
        </is>
      </c>
      <c r="C3510" s="127" t="n">
        <v>14</v>
      </c>
      <c r="D3510" s="125" t="n"/>
    </row>
    <row r="3511">
      <c r="A3511" s="126" t="n">
        <v>45932</v>
      </c>
      <c r="B3511" s="125" t="inlineStr">
        <is>
          <t>Caesar Salad</t>
        </is>
      </c>
      <c r="C3511" s="127" t="n">
        <v>9</v>
      </c>
      <c r="D3511" s="125" t="n"/>
    </row>
    <row r="3512">
      <c r="A3512" s="126" t="n">
        <v>45932</v>
      </c>
      <c r="B3512" s="125" t="inlineStr">
        <is>
          <t>Tomato Soup</t>
        </is>
      </c>
      <c r="C3512" s="127" t="n">
        <v>4</v>
      </c>
      <c r="D3512" s="125" t="n"/>
    </row>
    <row r="3513">
      <c r="A3513" s="126" t="n">
        <v>45932</v>
      </c>
      <c r="B3513" s="125" t="inlineStr">
        <is>
          <t>Spaghetti Carbonara</t>
        </is>
      </c>
      <c r="C3513" s="127" t="n">
        <v>30</v>
      </c>
      <c r="D3513" s="125" t="n"/>
    </row>
    <row r="3514">
      <c r="A3514" s="126" t="n">
        <v>45932</v>
      </c>
      <c r="B3514" s="125" t="inlineStr">
        <is>
          <t>Pizza Margherita</t>
        </is>
      </c>
      <c r="C3514" s="127" t="n">
        <v>35</v>
      </c>
      <c r="D3514" s="125" t="n"/>
    </row>
    <row r="3515">
      <c r="A3515" s="126" t="n">
        <v>45932</v>
      </c>
      <c r="B3515" s="125" t="inlineStr">
        <is>
          <t>Wiener Schnitzel</t>
        </is>
      </c>
      <c r="C3515" s="127" t="n">
        <v>14</v>
      </c>
      <c r="D3515" s="125" t="n"/>
    </row>
    <row r="3516">
      <c r="A3516" s="126" t="n">
        <v>45932</v>
      </c>
      <c r="B3516" s="125" t="inlineStr">
        <is>
          <t>Salmon Fillet</t>
        </is>
      </c>
      <c r="C3516" s="127" t="n">
        <v>7</v>
      </c>
      <c r="D3516" s="125" t="n"/>
    </row>
    <row r="3517">
      <c r="A3517" s="126" t="n">
        <v>45932</v>
      </c>
      <c r="B3517" s="125" t="inlineStr">
        <is>
          <t>Mushroom Risotto</t>
        </is>
      </c>
      <c r="C3517" s="127" t="n">
        <v>5</v>
      </c>
      <c r="D3517" s="125" t="n"/>
    </row>
    <row r="3518">
      <c r="A3518" s="126" t="n">
        <v>45932</v>
      </c>
      <c r="B3518" s="125" t="inlineStr">
        <is>
          <t>Cheeseburger</t>
        </is>
      </c>
      <c r="C3518" s="127" t="n">
        <v>12</v>
      </c>
      <c r="D3518" s="125" t="n"/>
    </row>
    <row r="3519">
      <c r="A3519" s="126" t="n">
        <v>45932</v>
      </c>
      <c r="B3519" s="125" t="inlineStr">
        <is>
          <t>Tiramisu</t>
        </is>
      </c>
      <c r="C3519" s="127" t="n">
        <v>17</v>
      </c>
      <c r="D3519" s="125" t="n"/>
    </row>
    <row r="3520">
      <c r="A3520" s="126" t="n">
        <v>45932</v>
      </c>
      <c r="B3520" s="125" t="inlineStr">
        <is>
          <t>Chocolate Fondant</t>
        </is>
      </c>
      <c r="C3520" s="127" t="n">
        <v>5</v>
      </c>
      <c r="D3520" s="125" t="n"/>
    </row>
    <row r="3521">
      <c r="A3521" s="126" t="n">
        <v>45932</v>
      </c>
      <c r="B3521" s="125" t="inlineStr">
        <is>
          <t>Lemon Sorbet</t>
        </is>
      </c>
      <c r="C3521" s="127" t="n">
        <v>4</v>
      </c>
      <c r="D3521" s="125" t="n"/>
    </row>
    <row r="3522">
      <c r="A3522" s="126" t="n">
        <v>45932</v>
      </c>
      <c r="B3522" s="125" t="inlineStr">
        <is>
          <t>Espresso</t>
        </is>
      </c>
      <c r="C3522" s="127" t="n">
        <v>29</v>
      </c>
      <c r="D3522" s="125" t="n"/>
    </row>
    <row r="3523">
      <c r="A3523" s="126" t="n">
        <v>45932</v>
      </c>
      <c r="B3523" s="125" t="inlineStr">
        <is>
          <t>Cappuccino</t>
        </is>
      </c>
      <c r="C3523" s="127" t="n">
        <v>23</v>
      </c>
      <c r="D3523" s="125" t="n"/>
    </row>
    <row r="3524">
      <c r="A3524" s="126" t="n">
        <v>45932</v>
      </c>
      <c r="B3524" s="125" t="inlineStr">
        <is>
          <t>Homemade Lemonade</t>
        </is>
      </c>
      <c r="C3524" s="127" t="n">
        <v>14</v>
      </c>
      <c r="D3524" s="125" t="n"/>
    </row>
    <row r="3525">
      <c r="A3525" s="126" t="n">
        <v>45933</v>
      </c>
      <c r="B3525" s="125" t="inlineStr">
        <is>
          <t>Bruschetta</t>
        </is>
      </c>
      <c r="C3525" s="127" t="n">
        <v>16</v>
      </c>
      <c r="D3525" s="125" t="n"/>
    </row>
    <row r="3526">
      <c r="A3526" s="126" t="n">
        <v>45933</v>
      </c>
      <c r="B3526" s="125" t="inlineStr">
        <is>
          <t>Caesar Salad</t>
        </is>
      </c>
      <c r="C3526" s="127" t="n">
        <v>17</v>
      </c>
      <c r="D3526" s="125" t="n"/>
    </row>
    <row r="3527">
      <c r="A3527" s="126" t="n">
        <v>45933</v>
      </c>
      <c r="B3527" s="125" t="inlineStr">
        <is>
          <t>Tomato Soup</t>
        </is>
      </c>
      <c r="C3527" s="127" t="n">
        <v>7</v>
      </c>
      <c r="D3527" s="125" t="n"/>
    </row>
    <row r="3528">
      <c r="A3528" s="126" t="n">
        <v>45933</v>
      </c>
      <c r="B3528" s="125" t="inlineStr">
        <is>
          <t>Spaghetti Carbonara</t>
        </is>
      </c>
      <c r="C3528" s="127" t="n">
        <v>21</v>
      </c>
      <c r="D3528" s="125" t="n"/>
    </row>
    <row r="3529">
      <c r="A3529" s="126" t="n">
        <v>45933</v>
      </c>
      <c r="B3529" s="125" t="inlineStr">
        <is>
          <t>Pizza Margherita</t>
        </is>
      </c>
      <c r="C3529" s="127" t="n">
        <v>53</v>
      </c>
      <c r="D3529" s="125" t="n"/>
    </row>
    <row r="3530">
      <c r="A3530" s="126" t="n">
        <v>45933</v>
      </c>
      <c r="B3530" s="125" t="inlineStr">
        <is>
          <t>Wiener Schnitzel</t>
        </is>
      </c>
      <c r="C3530" s="127" t="n">
        <v>29</v>
      </c>
      <c r="D3530" s="125" t="n"/>
    </row>
    <row r="3531">
      <c r="A3531" s="126" t="n">
        <v>45933</v>
      </c>
      <c r="B3531" s="125" t="inlineStr">
        <is>
          <t>Salmon Fillet</t>
        </is>
      </c>
      <c r="C3531" s="127" t="n">
        <v>9</v>
      </c>
      <c r="D3531" s="125" t="n"/>
    </row>
    <row r="3532">
      <c r="A3532" s="126" t="n">
        <v>45933</v>
      </c>
      <c r="B3532" s="125" t="inlineStr">
        <is>
          <t>Mushroom Risotto</t>
        </is>
      </c>
      <c r="C3532" s="127" t="n">
        <v>6</v>
      </c>
      <c r="D3532" s="125" t="n"/>
    </row>
    <row r="3533">
      <c r="A3533" s="126" t="n">
        <v>45933</v>
      </c>
      <c r="B3533" s="125" t="inlineStr">
        <is>
          <t>Cheeseburger</t>
        </is>
      </c>
      <c r="C3533" s="127" t="n">
        <v>21</v>
      </c>
      <c r="D3533" s="125" t="n"/>
    </row>
    <row r="3534">
      <c r="A3534" s="126" t="n">
        <v>45933</v>
      </c>
      <c r="B3534" s="125" t="inlineStr">
        <is>
          <t>Tiramisu</t>
        </is>
      </c>
      <c r="C3534" s="127" t="n">
        <v>14</v>
      </c>
      <c r="D3534" s="125" t="n"/>
    </row>
    <row r="3535">
      <c r="A3535" s="126" t="n">
        <v>45933</v>
      </c>
      <c r="B3535" s="125" t="inlineStr">
        <is>
          <t>Chocolate Fondant</t>
        </is>
      </c>
      <c r="C3535" s="127" t="n">
        <v>8</v>
      </c>
      <c r="D3535" s="125" t="n"/>
    </row>
    <row r="3536">
      <c r="A3536" s="126" t="n">
        <v>45933</v>
      </c>
      <c r="B3536" s="125" t="inlineStr">
        <is>
          <t>Lemon Sorbet</t>
        </is>
      </c>
      <c r="C3536" s="127" t="n">
        <v>5</v>
      </c>
      <c r="D3536" s="125" t="n"/>
    </row>
    <row r="3537">
      <c r="A3537" s="126" t="n">
        <v>45933</v>
      </c>
      <c r="B3537" s="125" t="inlineStr">
        <is>
          <t>Espresso</t>
        </is>
      </c>
      <c r="C3537" s="127" t="n">
        <v>35</v>
      </c>
      <c r="D3537" s="125" t="n"/>
    </row>
    <row r="3538">
      <c r="A3538" s="126" t="n">
        <v>45933</v>
      </c>
      <c r="B3538" s="125" t="inlineStr">
        <is>
          <t>Cappuccino</t>
        </is>
      </c>
      <c r="C3538" s="127" t="n">
        <v>34</v>
      </c>
      <c r="D3538" s="125" t="n"/>
    </row>
    <row r="3539">
      <c r="A3539" s="126" t="n">
        <v>45933</v>
      </c>
      <c r="B3539" s="125" t="inlineStr">
        <is>
          <t>Homemade Lemonade</t>
        </is>
      </c>
      <c r="C3539" s="127" t="n">
        <v>24</v>
      </c>
      <c r="D3539" s="125" t="n"/>
    </row>
    <row r="3540">
      <c r="A3540" s="126" t="n">
        <v>45934</v>
      </c>
      <c r="B3540" s="125" t="inlineStr">
        <is>
          <t>Bruschetta</t>
        </is>
      </c>
      <c r="C3540" s="127" t="n">
        <v>18</v>
      </c>
      <c r="D3540" s="125" t="n"/>
    </row>
    <row r="3541">
      <c r="A3541" s="126" t="n">
        <v>45934</v>
      </c>
      <c r="B3541" s="125" t="inlineStr">
        <is>
          <t>Caesar Salad</t>
        </is>
      </c>
      <c r="C3541" s="127" t="n">
        <v>17</v>
      </c>
      <c r="D3541" s="125" t="n"/>
    </row>
    <row r="3542">
      <c r="A3542" s="126" t="n">
        <v>45934</v>
      </c>
      <c r="B3542" s="125" t="inlineStr">
        <is>
          <t>Tomato Soup</t>
        </is>
      </c>
      <c r="C3542" s="127" t="n">
        <v>12</v>
      </c>
      <c r="D3542" s="125" t="n"/>
    </row>
    <row r="3543">
      <c r="A3543" s="126" t="n">
        <v>45934</v>
      </c>
      <c r="B3543" s="125" t="inlineStr">
        <is>
          <t>Spaghetti Carbonara</t>
        </is>
      </c>
      <c r="C3543" s="127" t="n">
        <v>31</v>
      </c>
      <c r="D3543" s="125" t="n"/>
    </row>
    <row r="3544">
      <c r="A3544" s="126" t="n">
        <v>45934</v>
      </c>
      <c r="B3544" s="125" t="inlineStr">
        <is>
          <t>Pizza Margherita</t>
        </is>
      </c>
      <c r="C3544" s="127" t="n">
        <v>50</v>
      </c>
      <c r="D3544" s="125" t="n"/>
    </row>
    <row r="3545">
      <c r="A3545" s="126" t="n">
        <v>45934</v>
      </c>
      <c r="B3545" s="125" t="inlineStr">
        <is>
          <t>Wiener Schnitzel</t>
        </is>
      </c>
      <c r="C3545" s="127" t="n">
        <v>29</v>
      </c>
      <c r="D3545" s="125" t="n"/>
    </row>
    <row r="3546">
      <c r="A3546" s="126" t="n">
        <v>45934</v>
      </c>
      <c r="B3546" s="125" t="inlineStr">
        <is>
          <t>Salmon Fillet</t>
        </is>
      </c>
      <c r="C3546" s="127" t="n">
        <v>8</v>
      </c>
      <c r="D3546" s="125" t="n"/>
    </row>
    <row r="3547">
      <c r="A3547" s="126" t="n">
        <v>45934</v>
      </c>
      <c r="B3547" s="125" t="inlineStr">
        <is>
          <t>Mushroom Risotto</t>
        </is>
      </c>
      <c r="C3547" s="127" t="n">
        <v>7</v>
      </c>
      <c r="D3547" s="125" t="n"/>
    </row>
    <row r="3548">
      <c r="A3548" s="126" t="n">
        <v>45934</v>
      </c>
      <c r="B3548" s="125" t="inlineStr">
        <is>
          <t>Cheeseburger</t>
        </is>
      </c>
      <c r="C3548" s="127" t="n">
        <v>23</v>
      </c>
      <c r="D3548" s="125" t="n"/>
    </row>
    <row r="3549">
      <c r="A3549" s="126" t="n">
        <v>45934</v>
      </c>
      <c r="B3549" s="125" t="inlineStr">
        <is>
          <t>Tiramisu</t>
        </is>
      </c>
      <c r="C3549" s="127" t="n">
        <v>26</v>
      </c>
      <c r="D3549" s="125" t="n"/>
    </row>
    <row r="3550">
      <c r="A3550" s="126" t="n">
        <v>45934</v>
      </c>
      <c r="B3550" s="125" t="inlineStr">
        <is>
          <t>Chocolate Fondant</t>
        </is>
      </c>
      <c r="C3550" s="127" t="n">
        <v>8</v>
      </c>
      <c r="D3550" s="125" t="n"/>
    </row>
    <row r="3551">
      <c r="A3551" s="126" t="n">
        <v>45934</v>
      </c>
      <c r="B3551" s="125" t="inlineStr">
        <is>
          <t>Lemon Sorbet</t>
        </is>
      </c>
      <c r="C3551" s="127" t="n">
        <v>4</v>
      </c>
      <c r="D3551" s="125" t="n"/>
    </row>
    <row r="3552">
      <c r="A3552" s="126" t="n">
        <v>45934</v>
      </c>
      <c r="B3552" s="125" t="inlineStr">
        <is>
          <t>Espresso</t>
        </is>
      </c>
      <c r="C3552" s="127" t="n">
        <v>50</v>
      </c>
      <c r="D3552" s="125" t="n"/>
    </row>
    <row r="3553">
      <c r="A3553" s="126" t="n">
        <v>45934</v>
      </c>
      <c r="B3553" s="125" t="inlineStr">
        <is>
          <t>Cappuccino</t>
        </is>
      </c>
      <c r="C3553" s="127" t="n">
        <v>33</v>
      </c>
      <c r="D3553" s="125" t="n"/>
    </row>
    <row r="3554">
      <c r="A3554" s="126" t="n">
        <v>45934</v>
      </c>
      <c r="B3554" s="125" t="inlineStr">
        <is>
          <t>Homemade Lemonade</t>
        </is>
      </c>
      <c r="C3554" s="127" t="n">
        <v>24</v>
      </c>
      <c r="D3554" s="125" t="n"/>
    </row>
    <row r="3555">
      <c r="A3555" s="126" t="n">
        <v>45935</v>
      </c>
      <c r="B3555" s="125" t="inlineStr">
        <is>
          <t>Bruschetta</t>
        </is>
      </c>
      <c r="C3555" s="127" t="n">
        <v>14</v>
      </c>
      <c r="D3555" s="125" t="n"/>
    </row>
    <row r="3556">
      <c r="A3556" s="126" t="n">
        <v>45935</v>
      </c>
      <c r="B3556" s="125" t="inlineStr">
        <is>
          <t>Caesar Salad</t>
        </is>
      </c>
      <c r="C3556" s="127" t="n">
        <v>16</v>
      </c>
      <c r="D3556" s="125" t="n"/>
    </row>
    <row r="3557">
      <c r="A3557" s="126" t="n">
        <v>45935</v>
      </c>
      <c r="B3557" s="125" t="inlineStr">
        <is>
          <t>Tomato Soup</t>
        </is>
      </c>
      <c r="C3557" s="127" t="n">
        <v>7</v>
      </c>
      <c r="D3557" s="125" t="n"/>
    </row>
    <row r="3558">
      <c r="A3558" s="126" t="n">
        <v>45935</v>
      </c>
      <c r="B3558" s="125" t="inlineStr">
        <is>
          <t>Spaghetti Carbonara</t>
        </is>
      </c>
      <c r="C3558" s="127" t="n">
        <v>31</v>
      </c>
      <c r="D3558" s="125" t="n"/>
    </row>
    <row r="3559">
      <c r="A3559" s="126" t="n">
        <v>45935</v>
      </c>
      <c r="B3559" s="125" t="inlineStr">
        <is>
          <t>Pizza Margherita</t>
        </is>
      </c>
      <c r="C3559" s="127" t="n">
        <v>26</v>
      </c>
      <c r="D3559" s="125" t="n"/>
    </row>
    <row r="3560">
      <c r="A3560" s="126" t="n">
        <v>45935</v>
      </c>
      <c r="B3560" s="125" t="inlineStr">
        <is>
          <t>Wiener Schnitzel</t>
        </is>
      </c>
      <c r="C3560" s="127" t="n">
        <v>13</v>
      </c>
      <c r="D3560" s="125" t="n"/>
    </row>
    <row r="3561">
      <c r="A3561" s="126" t="n">
        <v>45935</v>
      </c>
      <c r="B3561" s="125" t="inlineStr">
        <is>
          <t>Salmon Fillet</t>
        </is>
      </c>
      <c r="C3561" s="127" t="n">
        <v>9</v>
      </c>
      <c r="D3561" s="125" t="n"/>
    </row>
    <row r="3562">
      <c r="A3562" s="126" t="n">
        <v>45935</v>
      </c>
      <c r="B3562" s="125" t="inlineStr">
        <is>
          <t>Mushroom Risotto</t>
        </is>
      </c>
      <c r="C3562" s="127" t="n">
        <v>5</v>
      </c>
      <c r="D3562" s="125" t="n"/>
    </row>
    <row r="3563">
      <c r="A3563" s="126" t="n">
        <v>45935</v>
      </c>
      <c r="B3563" s="125" t="inlineStr">
        <is>
          <t>Cheeseburger</t>
        </is>
      </c>
      <c r="C3563" s="127" t="n">
        <v>18</v>
      </c>
      <c r="D3563" s="125" t="n"/>
    </row>
    <row r="3564">
      <c r="A3564" s="126" t="n">
        <v>45935</v>
      </c>
      <c r="B3564" s="125" t="inlineStr">
        <is>
          <t>Tiramisu</t>
        </is>
      </c>
      <c r="C3564" s="127" t="n">
        <v>17</v>
      </c>
      <c r="D3564" s="125" t="n"/>
    </row>
    <row r="3565">
      <c r="A3565" s="126" t="n">
        <v>45935</v>
      </c>
      <c r="B3565" s="125" t="inlineStr">
        <is>
          <t>Chocolate Fondant</t>
        </is>
      </c>
      <c r="C3565" s="127" t="n">
        <v>8</v>
      </c>
      <c r="D3565" s="125" t="n"/>
    </row>
    <row r="3566">
      <c r="A3566" s="126" t="n">
        <v>45935</v>
      </c>
      <c r="B3566" s="125" t="inlineStr">
        <is>
          <t>Lemon Sorbet</t>
        </is>
      </c>
      <c r="C3566" s="127" t="n">
        <v>2</v>
      </c>
      <c r="D3566" s="125" t="n"/>
    </row>
    <row r="3567">
      <c r="A3567" s="126" t="n">
        <v>45935</v>
      </c>
      <c r="B3567" s="125" t="inlineStr">
        <is>
          <t>Espresso</t>
        </is>
      </c>
      <c r="C3567" s="127" t="n">
        <v>34</v>
      </c>
      <c r="D3567" s="125" t="n"/>
    </row>
    <row r="3568">
      <c r="A3568" s="126" t="n">
        <v>45935</v>
      </c>
      <c r="B3568" s="125" t="inlineStr">
        <is>
          <t>Cappuccino</t>
        </is>
      </c>
      <c r="C3568" s="127" t="n">
        <v>33</v>
      </c>
      <c r="D3568" s="125" t="n"/>
    </row>
    <row r="3569">
      <c r="A3569" s="126" t="n">
        <v>45935</v>
      </c>
      <c r="B3569" s="125" t="inlineStr">
        <is>
          <t>Homemade Lemonade</t>
        </is>
      </c>
      <c r="C3569" s="127" t="n">
        <v>20</v>
      </c>
      <c r="D3569" s="125" t="n"/>
    </row>
    <row r="3570">
      <c r="A3570" s="126" t="n">
        <v>45937</v>
      </c>
      <c r="B3570" s="125" t="inlineStr">
        <is>
          <t>Bruschetta</t>
        </is>
      </c>
      <c r="C3570" s="127" t="n">
        <v>11</v>
      </c>
      <c r="D3570" s="125" t="n"/>
    </row>
    <row r="3571">
      <c r="A3571" s="126" t="n">
        <v>45937</v>
      </c>
      <c r="B3571" s="125" t="inlineStr">
        <is>
          <t>Caesar Salad</t>
        </is>
      </c>
      <c r="C3571" s="127" t="n">
        <v>9</v>
      </c>
      <c r="D3571" s="125" t="n"/>
    </row>
    <row r="3572">
      <c r="A3572" s="126" t="n">
        <v>45937</v>
      </c>
      <c r="B3572" s="125" t="inlineStr">
        <is>
          <t>Tomato Soup</t>
        </is>
      </c>
      <c r="C3572" s="127" t="n">
        <v>5</v>
      </c>
      <c r="D3572" s="125" t="n"/>
    </row>
    <row r="3573">
      <c r="A3573" s="126" t="n">
        <v>45937</v>
      </c>
      <c r="B3573" s="125" t="inlineStr">
        <is>
          <t>Spaghetti Carbonara</t>
        </is>
      </c>
      <c r="C3573" s="127" t="n">
        <v>16</v>
      </c>
      <c r="D3573" s="125" t="n"/>
    </row>
    <row r="3574">
      <c r="A3574" s="126" t="n">
        <v>45937</v>
      </c>
      <c r="B3574" s="125" t="inlineStr">
        <is>
          <t>Pizza Margherita</t>
        </is>
      </c>
      <c r="C3574" s="127" t="n">
        <v>22</v>
      </c>
      <c r="D3574" s="125" t="n"/>
    </row>
    <row r="3575">
      <c r="A3575" s="126" t="n">
        <v>45937</v>
      </c>
      <c r="B3575" s="125" t="inlineStr">
        <is>
          <t>Wiener Schnitzel</t>
        </is>
      </c>
      <c r="C3575" s="127" t="n">
        <v>11</v>
      </c>
      <c r="D3575" s="125" t="n"/>
    </row>
    <row r="3576">
      <c r="A3576" s="126" t="n">
        <v>45937</v>
      </c>
      <c r="B3576" s="125" t="inlineStr">
        <is>
          <t>Salmon Fillet</t>
        </is>
      </c>
      <c r="C3576" s="127" t="n">
        <v>4</v>
      </c>
      <c r="D3576" s="125" t="n"/>
    </row>
    <row r="3577">
      <c r="A3577" s="126" t="n">
        <v>45937</v>
      </c>
      <c r="B3577" s="125" t="inlineStr">
        <is>
          <t>Mushroom Risotto</t>
        </is>
      </c>
      <c r="C3577" s="127" t="n">
        <v>4</v>
      </c>
      <c r="D3577" s="125" t="n"/>
    </row>
    <row r="3578">
      <c r="A3578" s="126" t="n">
        <v>45937</v>
      </c>
      <c r="B3578" s="125" t="inlineStr">
        <is>
          <t>Cheeseburger</t>
        </is>
      </c>
      <c r="C3578" s="127" t="n">
        <v>15</v>
      </c>
      <c r="D3578" s="125" t="n"/>
    </row>
    <row r="3579">
      <c r="A3579" s="126" t="n">
        <v>45937</v>
      </c>
      <c r="B3579" s="125" t="inlineStr">
        <is>
          <t>Tiramisu</t>
        </is>
      </c>
      <c r="C3579" s="127" t="n">
        <v>13</v>
      </c>
      <c r="D3579" s="125" t="n"/>
    </row>
    <row r="3580">
      <c r="A3580" s="126" t="n">
        <v>45937</v>
      </c>
      <c r="B3580" s="125" t="inlineStr">
        <is>
          <t>Chocolate Fondant</t>
        </is>
      </c>
      <c r="C3580" s="127" t="n">
        <v>7</v>
      </c>
      <c r="D3580" s="125" t="n"/>
    </row>
    <row r="3581">
      <c r="A3581" s="126" t="n">
        <v>45937</v>
      </c>
      <c r="B3581" s="125" t="inlineStr">
        <is>
          <t>Lemon Sorbet</t>
        </is>
      </c>
      <c r="C3581" s="127" t="n">
        <v>2</v>
      </c>
      <c r="D3581" s="125" t="n"/>
    </row>
    <row r="3582">
      <c r="A3582" s="126" t="n">
        <v>45937</v>
      </c>
      <c r="B3582" s="125" t="inlineStr">
        <is>
          <t>Espresso</t>
        </is>
      </c>
      <c r="C3582" s="127" t="n">
        <v>26</v>
      </c>
      <c r="D3582" s="125" t="n"/>
    </row>
    <row r="3583">
      <c r="A3583" s="126" t="n">
        <v>45937</v>
      </c>
      <c r="B3583" s="125" t="inlineStr">
        <is>
          <t>Cappuccino</t>
        </is>
      </c>
      <c r="C3583" s="127" t="n">
        <v>23</v>
      </c>
      <c r="D3583" s="125" t="n"/>
    </row>
    <row r="3584">
      <c r="A3584" s="126" t="n">
        <v>45937</v>
      </c>
      <c r="B3584" s="125" t="inlineStr">
        <is>
          <t>Homemade Lemonade</t>
        </is>
      </c>
      <c r="C3584" s="127" t="n">
        <v>16</v>
      </c>
      <c r="D3584" s="125" t="n"/>
    </row>
    <row r="3585">
      <c r="A3585" s="126" t="n">
        <v>45938</v>
      </c>
      <c r="B3585" s="125" t="inlineStr">
        <is>
          <t>Bruschetta</t>
        </is>
      </c>
      <c r="C3585" s="127" t="n">
        <v>11</v>
      </c>
      <c r="D3585" s="125" t="n"/>
    </row>
    <row r="3586">
      <c r="A3586" s="126" t="n">
        <v>45938</v>
      </c>
      <c r="B3586" s="125" t="inlineStr">
        <is>
          <t>Caesar Salad</t>
        </is>
      </c>
      <c r="C3586" s="127" t="n">
        <v>9</v>
      </c>
      <c r="D3586" s="125" t="n"/>
    </row>
    <row r="3587">
      <c r="A3587" s="126" t="n">
        <v>45938</v>
      </c>
      <c r="B3587" s="125" t="inlineStr">
        <is>
          <t>Tomato Soup</t>
        </is>
      </c>
      <c r="C3587" s="127" t="n">
        <v>6</v>
      </c>
      <c r="D3587" s="125" t="n"/>
    </row>
    <row r="3588">
      <c r="A3588" s="126" t="n">
        <v>45938</v>
      </c>
      <c r="B3588" s="125" t="inlineStr">
        <is>
          <t>Spaghetti Carbonara</t>
        </is>
      </c>
      <c r="C3588" s="127" t="n">
        <v>23</v>
      </c>
      <c r="D3588" s="125" t="n"/>
    </row>
    <row r="3589">
      <c r="A3589" s="126" t="n">
        <v>45938</v>
      </c>
      <c r="B3589" s="125" t="inlineStr">
        <is>
          <t>Pizza Margherita</t>
        </is>
      </c>
      <c r="C3589" s="127" t="n">
        <v>28</v>
      </c>
      <c r="D3589" s="125" t="n"/>
    </row>
    <row r="3590">
      <c r="A3590" s="126" t="n">
        <v>45938</v>
      </c>
      <c r="B3590" s="125" t="inlineStr">
        <is>
          <t>Wiener Schnitzel</t>
        </is>
      </c>
      <c r="C3590" s="127" t="n">
        <v>13</v>
      </c>
      <c r="D3590" s="125" t="n"/>
    </row>
    <row r="3591">
      <c r="A3591" s="126" t="n">
        <v>45938</v>
      </c>
      <c r="B3591" s="125" t="inlineStr">
        <is>
          <t>Salmon Fillet</t>
        </is>
      </c>
      <c r="C3591" s="127" t="n">
        <v>6</v>
      </c>
      <c r="D3591" s="125" t="n"/>
    </row>
    <row r="3592">
      <c r="A3592" s="126" t="n">
        <v>45938</v>
      </c>
      <c r="B3592" s="125" t="inlineStr">
        <is>
          <t>Mushroom Risotto</t>
        </is>
      </c>
      <c r="C3592" s="127" t="n">
        <v>5</v>
      </c>
      <c r="D3592" s="125" t="n"/>
    </row>
    <row r="3593">
      <c r="A3593" s="126" t="n">
        <v>45938</v>
      </c>
      <c r="B3593" s="125" t="inlineStr">
        <is>
          <t>Cheeseburger</t>
        </is>
      </c>
      <c r="C3593" s="127" t="n">
        <v>17</v>
      </c>
      <c r="D3593" s="125" t="n"/>
    </row>
    <row r="3594">
      <c r="A3594" s="126" t="n">
        <v>45938</v>
      </c>
      <c r="B3594" s="125" t="inlineStr">
        <is>
          <t>Tiramisu</t>
        </is>
      </c>
      <c r="C3594" s="127" t="n">
        <v>14</v>
      </c>
      <c r="D3594" s="125" t="n"/>
    </row>
    <row r="3595">
      <c r="A3595" s="126" t="n">
        <v>45938</v>
      </c>
      <c r="B3595" s="125" t="inlineStr">
        <is>
          <t>Chocolate Fondant</t>
        </is>
      </c>
      <c r="C3595" s="127" t="n">
        <v>7</v>
      </c>
      <c r="D3595" s="125" t="n"/>
    </row>
    <row r="3596">
      <c r="A3596" s="126" t="n">
        <v>45938</v>
      </c>
      <c r="B3596" s="125" t="inlineStr">
        <is>
          <t>Lemon Sorbet</t>
        </is>
      </c>
      <c r="C3596" s="127" t="n">
        <v>1</v>
      </c>
      <c r="D3596" s="125" t="n"/>
    </row>
    <row r="3597">
      <c r="A3597" s="126" t="n">
        <v>45938</v>
      </c>
      <c r="B3597" s="125" t="inlineStr">
        <is>
          <t>Espresso</t>
        </is>
      </c>
      <c r="C3597" s="127" t="n">
        <v>32</v>
      </c>
      <c r="D3597" s="125" t="n"/>
    </row>
    <row r="3598">
      <c r="A3598" s="126" t="n">
        <v>45938</v>
      </c>
      <c r="B3598" s="125" t="inlineStr">
        <is>
          <t>Cappuccino</t>
        </is>
      </c>
      <c r="C3598" s="127" t="n">
        <v>18</v>
      </c>
      <c r="D3598" s="125" t="n"/>
    </row>
    <row r="3599">
      <c r="A3599" s="126" t="n">
        <v>45938</v>
      </c>
      <c r="B3599" s="125" t="inlineStr">
        <is>
          <t>Homemade Lemonade</t>
        </is>
      </c>
      <c r="C3599" s="127" t="n">
        <v>13</v>
      </c>
      <c r="D3599" s="125" t="n"/>
    </row>
    <row r="3600">
      <c r="A3600" s="126" t="n">
        <v>45939</v>
      </c>
      <c r="B3600" s="125" t="inlineStr">
        <is>
          <t>Bruschetta</t>
        </is>
      </c>
      <c r="C3600" s="127" t="n">
        <v>12</v>
      </c>
      <c r="D3600" s="125" t="n"/>
    </row>
    <row r="3601">
      <c r="A3601" s="126" t="n">
        <v>45939</v>
      </c>
      <c r="B3601" s="125" t="inlineStr">
        <is>
          <t>Caesar Salad</t>
        </is>
      </c>
      <c r="C3601" s="127" t="n">
        <v>12</v>
      </c>
      <c r="D3601" s="125" t="n"/>
    </row>
    <row r="3602">
      <c r="A3602" s="126" t="n">
        <v>45939</v>
      </c>
      <c r="B3602" s="125" t="inlineStr">
        <is>
          <t>Tomato Soup</t>
        </is>
      </c>
      <c r="C3602" s="127" t="n">
        <v>6</v>
      </c>
      <c r="D3602" s="125" t="n"/>
    </row>
    <row r="3603">
      <c r="A3603" s="126" t="n">
        <v>45939</v>
      </c>
      <c r="B3603" s="125" t="inlineStr">
        <is>
          <t>Spaghetti Carbonara</t>
        </is>
      </c>
      <c r="C3603" s="127" t="n">
        <v>19</v>
      </c>
      <c r="D3603" s="125" t="n"/>
    </row>
    <row r="3604">
      <c r="A3604" s="126" t="n">
        <v>45939</v>
      </c>
      <c r="B3604" s="125" t="inlineStr">
        <is>
          <t>Pizza Margherita</t>
        </is>
      </c>
      <c r="C3604" s="127" t="n">
        <v>22</v>
      </c>
      <c r="D3604" s="125" t="n"/>
    </row>
    <row r="3605">
      <c r="A3605" s="126" t="n">
        <v>45939</v>
      </c>
      <c r="B3605" s="125" t="inlineStr">
        <is>
          <t>Wiener Schnitzel</t>
        </is>
      </c>
      <c r="C3605" s="127" t="n">
        <v>15</v>
      </c>
      <c r="D3605" s="125" t="n"/>
    </row>
    <row r="3606">
      <c r="A3606" s="126" t="n">
        <v>45939</v>
      </c>
      <c r="B3606" s="125" t="inlineStr">
        <is>
          <t>Salmon Fillet</t>
        </is>
      </c>
      <c r="C3606" s="127" t="n">
        <v>6</v>
      </c>
      <c r="D3606" s="125" t="n"/>
    </row>
    <row r="3607">
      <c r="A3607" s="126" t="n">
        <v>45939</v>
      </c>
      <c r="B3607" s="125" t="inlineStr">
        <is>
          <t>Mushroom Risotto</t>
        </is>
      </c>
      <c r="C3607" s="127" t="n">
        <v>4</v>
      </c>
      <c r="D3607" s="125" t="n"/>
    </row>
    <row r="3608">
      <c r="A3608" s="126" t="n">
        <v>45939</v>
      </c>
      <c r="B3608" s="125" t="inlineStr">
        <is>
          <t>Cheeseburger</t>
        </is>
      </c>
      <c r="C3608" s="127" t="n">
        <v>15</v>
      </c>
      <c r="D3608" s="125" t="n"/>
    </row>
    <row r="3609">
      <c r="A3609" s="126" t="n">
        <v>45939</v>
      </c>
      <c r="B3609" s="125" t="inlineStr">
        <is>
          <t>Tiramisu</t>
        </is>
      </c>
      <c r="C3609" s="127" t="n">
        <v>19</v>
      </c>
      <c r="D3609" s="125" t="n"/>
    </row>
    <row r="3610">
      <c r="A3610" s="126" t="n">
        <v>45939</v>
      </c>
      <c r="B3610" s="125" t="inlineStr">
        <is>
          <t>Chocolate Fondant</t>
        </is>
      </c>
      <c r="C3610" s="127" t="n">
        <v>5</v>
      </c>
      <c r="D3610" s="125" t="n"/>
    </row>
    <row r="3611">
      <c r="A3611" s="126" t="n">
        <v>45939</v>
      </c>
      <c r="B3611" s="125" t="inlineStr">
        <is>
          <t>Lemon Sorbet</t>
        </is>
      </c>
      <c r="C3611" s="127" t="n">
        <v>3</v>
      </c>
      <c r="D3611" s="125" t="n"/>
    </row>
    <row r="3612">
      <c r="A3612" s="126" t="n">
        <v>45939</v>
      </c>
      <c r="B3612" s="125" t="inlineStr">
        <is>
          <t>Espresso</t>
        </is>
      </c>
      <c r="C3612" s="127" t="n">
        <v>30</v>
      </c>
      <c r="D3612" s="125" t="n"/>
    </row>
    <row r="3613">
      <c r="A3613" s="126" t="n">
        <v>45939</v>
      </c>
      <c r="B3613" s="125" t="inlineStr">
        <is>
          <t>Cappuccino</t>
        </is>
      </c>
      <c r="C3613" s="127" t="n">
        <v>24</v>
      </c>
      <c r="D3613" s="125" t="n"/>
    </row>
    <row r="3614">
      <c r="A3614" s="126" t="n">
        <v>45939</v>
      </c>
      <c r="B3614" s="125" t="inlineStr">
        <is>
          <t>Homemade Lemonade</t>
        </is>
      </c>
      <c r="C3614" s="127" t="n">
        <v>20</v>
      </c>
      <c r="D3614" s="125" t="n"/>
    </row>
    <row r="3615">
      <c r="A3615" s="126" t="n">
        <v>45940</v>
      </c>
      <c r="B3615" s="125" t="inlineStr">
        <is>
          <t>Bruschetta</t>
        </is>
      </c>
      <c r="C3615" s="127" t="n">
        <v>16</v>
      </c>
      <c r="D3615" s="125" t="n"/>
    </row>
    <row r="3616">
      <c r="A3616" s="126" t="n">
        <v>45940</v>
      </c>
      <c r="B3616" s="125" t="inlineStr">
        <is>
          <t>Caesar Salad</t>
        </is>
      </c>
      <c r="C3616" s="127" t="n">
        <v>16</v>
      </c>
      <c r="D3616" s="125" t="n"/>
    </row>
    <row r="3617">
      <c r="A3617" s="126" t="n">
        <v>45940</v>
      </c>
      <c r="B3617" s="125" t="inlineStr">
        <is>
          <t>Tomato Soup</t>
        </is>
      </c>
      <c r="C3617" s="127" t="n">
        <v>6</v>
      </c>
      <c r="D3617" s="125" t="n"/>
    </row>
    <row r="3618">
      <c r="A3618" s="126" t="n">
        <v>45940</v>
      </c>
      <c r="B3618" s="125" t="inlineStr">
        <is>
          <t>Spaghetti Carbonara</t>
        </is>
      </c>
      <c r="C3618" s="127" t="n">
        <v>23</v>
      </c>
      <c r="D3618" s="125" t="n"/>
    </row>
    <row r="3619">
      <c r="A3619" s="126" t="n">
        <v>45940</v>
      </c>
      <c r="B3619" s="125" t="inlineStr">
        <is>
          <t>Pizza Margherita</t>
        </is>
      </c>
      <c r="C3619" s="127" t="n">
        <v>51</v>
      </c>
      <c r="D3619" s="125" t="n"/>
    </row>
    <row r="3620">
      <c r="A3620" s="126" t="n">
        <v>45940</v>
      </c>
      <c r="B3620" s="125" t="inlineStr">
        <is>
          <t>Wiener Schnitzel</t>
        </is>
      </c>
      <c r="C3620" s="127" t="n">
        <v>21</v>
      </c>
      <c r="D3620" s="125" t="n"/>
    </row>
    <row r="3621">
      <c r="A3621" s="126" t="n">
        <v>45940</v>
      </c>
      <c r="B3621" s="125" t="inlineStr">
        <is>
          <t>Salmon Fillet</t>
        </is>
      </c>
      <c r="C3621" s="127" t="n">
        <v>9</v>
      </c>
      <c r="D3621" s="125" t="n"/>
    </row>
    <row r="3622">
      <c r="A3622" s="126" t="n">
        <v>45940</v>
      </c>
      <c r="B3622" s="125" t="inlineStr">
        <is>
          <t>Mushroom Risotto</t>
        </is>
      </c>
      <c r="C3622" s="127" t="n">
        <v>8</v>
      </c>
      <c r="D3622" s="125" t="n"/>
    </row>
    <row r="3623">
      <c r="A3623" s="126" t="n">
        <v>45940</v>
      </c>
      <c r="B3623" s="125" t="inlineStr">
        <is>
          <t>Cheeseburger</t>
        </is>
      </c>
      <c r="C3623" s="127" t="n">
        <v>29</v>
      </c>
      <c r="D3623" s="125" t="n"/>
    </row>
    <row r="3624">
      <c r="A3624" s="126" t="n">
        <v>45940</v>
      </c>
      <c r="B3624" s="125" t="inlineStr">
        <is>
          <t>Tiramisu</t>
        </is>
      </c>
      <c r="C3624" s="127" t="n">
        <v>19</v>
      </c>
      <c r="D3624" s="125" t="n"/>
    </row>
    <row r="3625">
      <c r="A3625" s="126" t="n">
        <v>45940</v>
      </c>
      <c r="B3625" s="125" t="inlineStr">
        <is>
          <t>Chocolate Fondant</t>
        </is>
      </c>
      <c r="C3625" s="127" t="n">
        <v>6</v>
      </c>
      <c r="D3625" s="125" t="n"/>
    </row>
    <row r="3626">
      <c r="A3626" s="126" t="n">
        <v>45940</v>
      </c>
      <c r="B3626" s="125" t="inlineStr">
        <is>
          <t>Lemon Sorbet</t>
        </is>
      </c>
      <c r="C3626" s="127" t="n">
        <v>2</v>
      </c>
      <c r="D3626" s="125" t="n"/>
    </row>
    <row r="3627">
      <c r="A3627" s="126" t="n">
        <v>45940</v>
      </c>
      <c r="B3627" s="125" t="inlineStr">
        <is>
          <t>Espresso</t>
        </is>
      </c>
      <c r="C3627" s="127" t="n">
        <v>51</v>
      </c>
      <c r="D3627" s="125" t="n"/>
    </row>
    <row r="3628">
      <c r="A3628" s="126" t="n">
        <v>45940</v>
      </c>
      <c r="B3628" s="125" t="inlineStr">
        <is>
          <t>Cappuccino</t>
        </is>
      </c>
      <c r="C3628" s="127" t="n">
        <v>39</v>
      </c>
      <c r="D3628" s="125" t="n"/>
    </row>
    <row r="3629">
      <c r="A3629" s="126" t="n">
        <v>45940</v>
      </c>
      <c r="B3629" s="125" t="inlineStr">
        <is>
          <t>Homemade Lemonade</t>
        </is>
      </c>
      <c r="C3629" s="127" t="n">
        <v>28</v>
      </c>
      <c r="D3629" s="125" t="n"/>
    </row>
    <row r="3630">
      <c r="A3630" s="126" t="n">
        <v>45941</v>
      </c>
      <c r="B3630" s="125" t="inlineStr">
        <is>
          <t>Bruschetta</t>
        </is>
      </c>
      <c r="C3630" s="127" t="n">
        <v>13</v>
      </c>
      <c r="D3630" s="125" t="n"/>
    </row>
    <row r="3631">
      <c r="A3631" s="126" t="n">
        <v>45941</v>
      </c>
      <c r="B3631" s="125" t="inlineStr">
        <is>
          <t>Caesar Salad</t>
        </is>
      </c>
      <c r="C3631" s="127" t="n">
        <v>10</v>
      </c>
      <c r="D3631" s="125" t="n"/>
    </row>
    <row r="3632">
      <c r="A3632" s="126" t="n">
        <v>45941</v>
      </c>
      <c r="B3632" s="125" t="inlineStr">
        <is>
          <t>Tomato Soup</t>
        </is>
      </c>
      <c r="C3632" s="127" t="n">
        <v>7</v>
      </c>
      <c r="D3632" s="125" t="n"/>
    </row>
    <row r="3633">
      <c r="A3633" s="126" t="n">
        <v>45941</v>
      </c>
      <c r="B3633" s="125" t="inlineStr">
        <is>
          <t>Spaghetti Carbonara</t>
        </is>
      </c>
      <c r="C3633" s="127" t="n">
        <v>28</v>
      </c>
      <c r="D3633" s="125" t="n"/>
    </row>
    <row r="3634">
      <c r="A3634" s="126" t="n">
        <v>45941</v>
      </c>
      <c r="B3634" s="125" t="inlineStr">
        <is>
          <t>Pizza Margherita</t>
        </is>
      </c>
      <c r="C3634" s="127" t="n">
        <v>45</v>
      </c>
      <c r="D3634" s="125" t="n"/>
    </row>
    <row r="3635">
      <c r="A3635" s="126" t="n">
        <v>45941</v>
      </c>
      <c r="B3635" s="125" t="inlineStr">
        <is>
          <t>Wiener Schnitzel</t>
        </is>
      </c>
      <c r="C3635" s="127" t="n">
        <v>20</v>
      </c>
      <c r="D3635" s="125" t="n"/>
    </row>
    <row r="3636">
      <c r="A3636" s="126" t="n">
        <v>45941</v>
      </c>
      <c r="B3636" s="125" t="inlineStr">
        <is>
          <t>Salmon Fillet</t>
        </is>
      </c>
      <c r="C3636" s="127" t="n">
        <v>11</v>
      </c>
      <c r="D3636" s="125" t="n"/>
    </row>
    <row r="3637">
      <c r="A3637" s="126" t="n">
        <v>45941</v>
      </c>
      <c r="B3637" s="125" t="inlineStr">
        <is>
          <t>Mushroom Risotto</t>
        </is>
      </c>
      <c r="C3637" s="127" t="n">
        <v>6</v>
      </c>
      <c r="D3637" s="125" t="n"/>
    </row>
    <row r="3638">
      <c r="A3638" s="126" t="n">
        <v>45941</v>
      </c>
      <c r="B3638" s="125" t="inlineStr">
        <is>
          <t>Cheeseburger</t>
        </is>
      </c>
      <c r="C3638" s="127" t="n">
        <v>27</v>
      </c>
      <c r="D3638" s="125" t="n"/>
    </row>
    <row r="3639">
      <c r="A3639" s="126" t="n">
        <v>45941</v>
      </c>
      <c r="B3639" s="125" t="inlineStr">
        <is>
          <t>Tiramisu</t>
        </is>
      </c>
      <c r="C3639" s="127" t="n">
        <v>25</v>
      </c>
      <c r="D3639" s="125" t="n"/>
    </row>
    <row r="3640">
      <c r="A3640" s="126" t="n">
        <v>45941</v>
      </c>
      <c r="B3640" s="125" t="inlineStr">
        <is>
          <t>Chocolate Fondant</t>
        </is>
      </c>
      <c r="C3640" s="127" t="n">
        <v>9</v>
      </c>
      <c r="D3640" s="125" t="n"/>
    </row>
    <row r="3641">
      <c r="A3641" s="126" t="n">
        <v>45941</v>
      </c>
      <c r="B3641" s="125" t="inlineStr">
        <is>
          <t>Lemon Sorbet</t>
        </is>
      </c>
      <c r="C3641" s="127" t="n">
        <v>3</v>
      </c>
      <c r="D3641" s="125" t="n"/>
    </row>
    <row r="3642">
      <c r="A3642" s="126" t="n">
        <v>45941</v>
      </c>
      <c r="B3642" s="125" t="inlineStr">
        <is>
          <t>Espresso</t>
        </is>
      </c>
      <c r="C3642" s="127" t="n">
        <v>56</v>
      </c>
      <c r="D3642" s="125" t="n"/>
    </row>
    <row r="3643">
      <c r="A3643" s="126" t="n">
        <v>45941</v>
      </c>
      <c r="B3643" s="125" t="inlineStr">
        <is>
          <t>Cappuccino</t>
        </is>
      </c>
      <c r="C3643" s="127" t="n">
        <v>52</v>
      </c>
      <c r="D3643" s="125" t="n"/>
    </row>
    <row r="3644">
      <c r="A3644" s="126" t="n">
        <v>45941</v>
      </c>
      <c r="B3644" s="125" t="inlineStr">
        <is>
          <t>Homemade Lemonade</t>
        </is>
      </c>
      <c r="C3644" s="127" t="n">
        <v>23</v>
      </c>
      <c r="D3644" s="125" t="n"/>
    </row>
    <row r="3645">
      <c r="A3645" s="126" t="n">
        <v>45942</v>
      </c>
      <c r="B3645" s="125" t="inlineStr">
        <is>
          <t>Bruschetta</t>
        </is>
      </c>
      <c r="C3645" s="127" t="n">
        <v>15</v>
      </c>
      <c r="D3645" s="125" t="n"/>
    </row>
    <row r="3646">
      <c r="A3646" s="126" t="n">
        <v>45942</v>
      </c>
      <c r="B3646" s="125" t="inlineStr">
        <is>
          <t>Caesar Salad</t>
        </is>
      </c>
      <c r="C3646" s="127" t="n">
        <v>10</v>
      </c>
      <c r="D3646" s="125" t="n"/>
    </row>
    <row r="3647">
      <c r="A3647" s="126" t="n">
        <v>45942</v>
      </c>
      <c r="B3647" s="125" t="inlineStr">
        <is>
          <t>Tomato Soup</t>
        </is>
      </c>
      <c r="C3647" s="127" t="n">
        <v>5</v>
      </c>
      <c r="D3647" s="125" t="n"/>
    </row>
    <row r="3648">
      <c r="A3648" s="126" t="n">
        <v>45942</v>
      </c>
      <c r="B3648" s="125" t="inlineStr">
        <is>
          <t>Spaghetti Carbonara</t>
        </is>
      </c>
      <c r="C3648" s="127" t="n">
        <v>31</v>
      </c>
      <c r="D3648" s="125" t="n"/>
    </row>
    <row r="3649">
      <c r="A3649" s="126" t="n">
        <v>45942</v>
      </c>
      <c r="B3649" s="125" t="inlineStr">
        <is>
          <t>Pizza Margherita</t>
        </is>
      </c>
      <c r="C3649" s="127" t="n">
        <v>40</v>
      </c>
      <c r="D3649" s="125" t="n"/>
    </row>
    <row r="3650">
      <c r="A3650" s="126" t="n">
        <v>45942</v>
      </c>
      <c r="B3650" s="125" t="inlineStr">
        <is>
          <t>Wiener Schnitzel</t>
        </is>
      </c>
      <c r="C3650" s="127" t="n">
        <v>23</v>
      </c>
      <c r="D3650" s="125" t="n"/>
    </row>
    <row r="3651">
      <c r="A3651" s="126" t="n">
        <v>45942</v>
      </c>
      <c r="B3651" s="125" t="inlineStr">
        <is>
          <t>Salmon Fillet</t>
        </is>
      </c>
      <c r="C3651" s="127" t="n">
        <v>8</v>
      </c>
      <c r="D3651" s="125" t="n"/>
    </row>
    <row r="3652">
      <c r="A3652" s="126" t="n">
        <v>45942</v>
      </c>
      <c r="B3652" s="125" t="inlineStr">
        <is>
          <t>Mushroom Risotto</t>
        </is>
      </c>
      <c r="C3652" s="127" t="n">
        <v>4</v>
      </c>
      <c r="D3652" s="125" t="n"/>
    </row>
    <row r="3653">
      <c r="A3653" s="126" t="n">
        <v>45942</v>
      </c>
      <c r="B3653" s="125" t="inlineStr">
        <is>
          <t>Cheeseburger</t>
        </is>
      </c>
      <c r="C3653" s="127" t="n">
        <v>25</v>
      </c>
      <c r="D3653" s="125" t="n"/>
    </row>
    <row r="3654">
      <c r="A3654" s="126" t="n">
        <v>45942</v>
      </c>
      <c r="B3654" s="125" t="inlineStr">
        <is>
          <t>Tiramisu</t>
        </is>
      </c>
      <c r="C3654" s="127" t="n">
        <v>16</v>
      </c>
      <c r="D3654" s="125" t="n"/>
    </row>
    <row r="3655">
      <c r="A3655" s="126" t="n">
        <v>45942</v>
      </c>
      <c r="B3655" s="125" t="inlineStr">
        <is>
          <t>Chocolate Fondant</t>
        </is>
      </c>
      <c r="C3655" s="127" t="n">
        <v>6</v>
      </c>
      <c r="D3655" s="125" t="n"/>
    </row>
    <row r="3656">
      <c r="A3656" s="126" t="n">
        <v>45942</v>
      </c>
      <c r="B3656" s="125" t="inlineStr">
        <is>
          <t>Lemon Sorbet</t>
        </is>
      </c>
      <c r="C3656" s="127" t="n">
        <v>2</v>
      </c>
      <c r="D3656" s="125" t="n"/>
    </row>
    <row r="3657">
      <c r="A3657" s="126" t="n">
        <v>45942</v>
      </c>
      <c r="B3657" s="125" t="inlineStr">
        <is>
          <t>Espresso</t>
        </is>
      </c>
      <c r="C3657" s="127" t="n">
        <v>45</v>
      </c>
      <c r="D3657" s="125" t="n"/>
    </row>
    <row r="3658">
      <c r="A3658" s="126" t="n">
        <v>45942</v>
      </c>
      <c r="B3658" s="125" t="inlineStr">
        <is>
          <t>Cappuccino</t>
        </is>
      </c>
      <c r="C3658" s="127" t="n">
        <v>30</v>
      </c>
      <c r="D3658" s="125" t="n"/>
    </row>
    <row r="3659">
      <c r="A3659" s="126" t="n">
        <v>45942</v>
      </c>
      <c r="B3659" s="125" t="inlineStr">
        <is>
          <t>Homemade Lemonade</t>
        </is>
      </c>
      <c r="C3659" s="127" t="n">
        <v>32</v>
      </c>
      <c r="D3659" s="125" t="n"/>
    </row>
    <row r="3660">
      <c r="A3660" s="126" t="n">
        <v>45944</v>
      </c>
      <c r="B3660" s="125" t="inlineStr">
        <is>
          <t>Bruschetta</t>
        </is>
      </c>
      <c r="C3660" s="127" t="n">
        <v>10</v>
      </c>
      <c r="D3660" s="125" t="n"/>
    </row>
    <row r="3661">
      <c r="A3661" s="126" t="n">
        <v>45944</v>
      </c>
      <c r="B3661" s="125" t="inlineStr">
        <is>
          <t>Caesar Salad</t>
        </is>
      </c>
      <c r="C3661" s="127" t="n">
        <v>5</v>
      </c>
      <c r="D3661" s="125" t="n"/>
    </row>
    <row r="3662">
      <c r="A3662" s="126" t="n">
        <v>45944</v>
      </c>
      <c r="B3662" s="125" t="inlineStr">
        <is>
          <t>Tomato Soup</t>
        </is>
      </c>
      <c r="C3662" s="127" t="n">
        <v>5</v>
      </c>
      <c r="D3662" s="125" t="n"/>
    </row>
    <row r="3663">
      <c r="A3663" s="126" t="n">
        <v>45944</v>
      </c>
      <c r="B3663" s="125" t="inlineStr">
        <is>
          <t>Spaghetti Carbonara</t>
        </is>
      </c>
      <c r="C3663" s="127" t="n">
        <v>22</v>
      </c>
      <c r="D3663" s="125" t="n"/>
    </row>
    <row r="3664">
      <c r="A3664" s="126" t="n">
        <v>45944</v>
      </c>
      <c r="B3664" s="125" t="inlineStr">
        <is>
          <t>Pizza Margherita</t>
        </is>
      </c>
      <c r="C3664" s="127" t="n">
        <v>22</v>
      </c>
      <c r="D3664" s="125" t="n"/>
    </row>
    <row r="3665">
      <c r="A3665" s="126" t="n">
        <v>45944</v>
      </c>
      <c r="B3665" s="125" t="inlineStr">
        <is>
          <t>Wiener Schnitzel</t>
        </is>
      </c>
      <c r="C3665" s="127" t="n">
        <v>10</v>
      </c>
      <c r="D3665" s="125" t="n"/>
    </row>
    <row r="3666">
      <c r="A3666" s="126" t="n">
        <v>45944</v>
      </c>
      <c r="B3666" s="125" t="inlineStr">
        <is>
          <t>Salmon Fillet</t>
        </is>
      </c>
      <c r="C3666" s="127" t="n">
        <v>6</v>
      </c>
      <c r="D3666" s="125" t="n"/>
    </row>
    <row r="3667">
      <c r="A3667" s="126" t="n">
        <v>45944</v>
      </c>
      <c r="B3667" s="125" t="inlineStr">
        <is>
          <t>Mushroom Risotto</t>
        </is>
      </c>
      <c r="C3667" s="127" t="n">
        <v>2</v>
      </c>
      <c r="D3667" s="125" t="n"/>
    </row>
    <row r="3668">
      <c r="A3668" s="126" t="n">
        <v>45944</v>
      </c>
      <c r="B3668" s="125" t="inlineStr">
        <is>
          <t>Cheeseburger</t>
        </is>
      </c>
      <c r="C3668" s="127" t="n">
        <v>15</v>
      </c>
      <c r="D3668" s="125" t="n"/>
    </row>
    <row r="3669">
      <c r="A3669" s="126" t="n">
        <v>45944</v>
      </c>
      <c r="B3669" s="125" t="inlineStr">
        <is>
          <t>Tiramisu</t>
        </is>
      </c>
      <c r="C3669" s="127" t="n">
        <v>7</v>
      </c>
      <c r="D3669" s="125" t="n"/>
    </row>
    <row r="3670">
      <c r="A3670" s="126" t="n">
        <v>45944</v>
      </c>
      <c r="B3670" s="125" t="inlineStr">
        <is>
          <t>Chocolate Fondant</t>
        </is>
      </c>
      <c r="C3670" s="127" t="n">
        <v>3</v>
      </c>
      <c r="D3670" s="125" t="n"/>
    </row>
    <row r="3671">
      <c r="A3671" s="126" t="n">
        <v>45944</v>
      </c>
      <c r="B3671" s="125" t="inlineStr">
        <is>
          <t>Lemon Sorbet</t>
        </is>
      </c>
      <c r="C3671" s="127" t="n">
        <v>1</v>
      </c>
      <c r="D3671" s="125" t="n"/>
    </row>
    <row r="3672">
      <c r="A3672" s="126" t="n">
        <v>45944</v>
      </c>
      <c r="B3672" s="125" t="inlineStr">
        <is>
          <t>Espresso</t>
        </is>
      </c>
      <c r="C3672" s="127" t="n">
        <v>30</v>
      </c>
      <c r="D3672" s="125" t="n"/>
    </row>
    <row r="3673">
      <c r="A3673" s="126" t="n">
        <v>45944</v>
      </c>
      <c r="B3673" s="125" t="inlineStr">
        <is>
          <t>Cappuccino</t>
        </is>
      </c>
      <c r="C3673" s="127" t="n">
        <v>24</v>
      </c>
      <c r="D3673" s="125" t="n"/>
    </row>
    <row r="3674">
      <c r="A3674" s="126" t="n">
        <v>45944</v>
      </c>
      <c r="B3674" s="125" t="inlineStr">
        <is>
          <t>Homemade Lemonade</t>
        </is>
      </c>
      <c r="C3674" s="127" t="n">
        <v>14</v>
      </c>
      <c r="D3674" s="125" t="n"/>
    </row>
    <row r="3675">
      <c r="A3675" s="126" t="n">
        <v>45945</v>
      </c>
      <c r="B3675" s="125" t="inlineStr">
        <is>
          <t>Bruschetta</t>
        </is>
      </c>
      <c r="C3675" s="127" t="n">
        <v>9</v>
      </c>
      <c r="D3675" s="125" t="n"/>
    </row>
    <row r="3676">
      <c r="A3676" s="126" t="n">
        <v>45945</v>
      </c>
      <c r="B3676" s="125" t="inlineStr">
        <is>
          <t>Caesar Salad</t>
        </is>
      </c>
      <c r="C3676" s="127" t="n">
        <v>9</v>
      </c>
      <c r="D3676" s="125" t="n"/>
    </row>
    <row r="3677">
      <c r="A3677" s="126" t="n">
        <v>45945</v>
      </c>
      <c r="B3677" s="125" t="inlineStr">
        <is>
          <t>Tomato Soup</t>
        </is>
      </c>
      <c r="C3677" s="127" t="n">
        <v>6</v>
      </c>
      <c r="D3677" s="125" t="n"/>
    </row>
    <row r="3678">
      <c r="A3678" s="126" t="n">
        <v>45945</v>
      </c>
      <c r="B3678" s="125" t="inlineStr">
        <is>
          <t>Spaghetti Carbonara</t>
        </is>
      </c>
      <c r="C3678" s="127" t="n">
        <v>15</v>
      </c>
      <c r="D3678" s="125" t="n"/>
    </row>
    <row r="3679">
      <c r="A3679" s="126" t="n">
        <v>45945</v>
      </c>
      <c r="B3679" s="125" t="inlineStr">
        <is>
          <t>Pizza Margherita</t>
        </is>
      </c>
      <c r="C3679" s="127" t="n">
        <v>21</v>
      </c>
      <c r="D3679" s="125" t="n"/>
    </row>
    <row r="3680">
      <c r="A3680" s="126" t="n">
        <v>45945</v>
      </c>
      <c r="B3680" s="125" t="inlineStr">
        <is>
          <t>Wiener Schnitzel</t>
        </is>
      </c>
      <c r="C3680" s="127" t="n">
        <v>14</v>
      </c>
      <c r="D3680" s="125" t="n"/>
    </row>
    <row r="3681">
      <c r="A3681" s="126" t="n">
        <v>45945</v>
      </c>
      <c r="B3681" s="125" t="inlineStr">
        <is>
          <t>Salmon Fillet</t>
        </is>
      </c>
      <c r="C3681" s="127" t="n">
        <v>6</v>
      </c>
      <c r="D3681" s="125" t="n"/>
    </row>
    <row r="3682">
      <c r="A3682" s="126" t="n">
        <v>45945</v>
      </c>
      <c r="B3682" s="125" t="inlineStr">
        <is>
          <t>Mushroom Risotto</t>
        </is>
      </c>
      <c r="C3682" s="127" t="n">
        <v>4</v>
      </c>
      <c r="D3682" s="125" t="n"/>
    </row>
    <row r="3683">
      <c r="A3683" s="126" t="n">
        <v>45945</v>
      </c>
      <c r="B3683" s="125" t="inlineStr">
        <is>
          <t>Cheeseburger</t>
        </is>
      </c>
      <c r="C3683" s="127" t="n">
        <v>19</v>
      </c>
      <c r="D3683" s="125" t="n"/>
    </row>
    <row r="3684">
      <c r="A3684" s="126" t="n">
        <v>45945</v>
      </c>
      <c r="B3684" s="125" t="inlineStr">
        <is>
          <t>Tiramisu</t>
        </is>
      </c>
      <c r="C3684" s="127" t="n">
        <v>10</v>
      </c>
      <c r="D3684" s="125" t="n"/>
    </row>
    <row r="3685">
      <c r="A3685" s="126" t="n">
        <v>45945</v>
      </c>
      <c r="B3685" s="125" t="inlineStr">
        <is>
          <t>Chocolate Fondant</t>
        </is>
      </c>
      <c r="C3685" s="127" t="n">
        <v>3</v>
      </c>
      <c r="D3685" s="125" t="n"/>
    </row>
    <row r="3686">
      <c r="A3686" s="126" t="n">
        <v>45945</v>
      </c>
      <c r="B3686" s="125" t="inlineStr">
        <is>
          <t>Lemon Sorbet</t>
        </is>
      </c>
      <c r="C3686" s="127" t="n">
        <v>3</v>
      </c>
      <c r="D3686" s="125" t="n"/>
    </row>
    <row r="3687">
      <c r="A3687" s="126" t="n">
        <v>45945</v>
      </c>
      <c r="B3687" s="125" t="inlineStr">
        <is>
          <t>Espresso</t>
        </is>
      </c>
      <c r="C3687" s="127" t="n">
        <v>24</v>
      </c>
      <c r="D3687" s="125" t="n"/>
    </row>
    <row r="3688">
      <c r="A3688" s="126" t="n">
        <v>45945</v>
      </c>
      <c r="B3688" s="125" t="inlineStr">
        <is>
          <t>Cappuccino</t>
        </is>
      </c>
      <c r="C3688" s="127" t="n">
        <v>23</v>
      </c>
      <c r="D3688" s="125" t="n"/>
    </row>
    <row r="3689">
      <c r="A3689" s="126" t="n">
        <v>45945</v>
      </c>
      <c r="B3689" s="125" t="inlineStr">
        <is>
          <t>Homemade Lemonade</t>
        </is>
      </c>
      <c r="C3689" s="127" t="n">
        <v>16</v>
      </c>
      <c r="D3689" s="125" t="n"/>
    </row>
    <row r="3690">
      <c r="A3690" s="126" t="n">
        <v>45946</v>
      </c>
      <c r="B3690" s="125" t="inlineStr">
        <is>
          <t>Bruschetta</t>
        </is>
      </c>
      <c r="C3690" s="127" t="n">
        <v>14</v>
      </c>
      <c r="D3690" s="125" t="n"/>
    </row>
    <row r="3691">
      <c r="A3691" s="126" t="n">
        <v>45946</v>
      </c>
      <c r="B3691" s="125" t="inlineStr">
        <is>
          <t>Caesar Salad</t>
        </is>
      </c>
      <c r="C3691" s="127" t="n">
        <v>9</v>
      </c>
      <c r="D3691" s="125" t="n"/>
    </row>
    <row r="3692">
      <c r="A3692" s="126" t="n">
        <v>45946</v>
      </c>
      <c r="B3692" s="125" t="inlineStr">
        <is>
          <t>Tomato Soup</t>
        </is>
      </c>
      <c r="C3692" s="127" t="n">
        <v>7</v>
      </c>
      <c r="D3692" s="125" t="n"/>
    </row>
    <row r="3693">
      <c r="A3693" s="126" t="n">
        <v>45946</v>
      </c>
      <c r="B3693" s="125" t="inlineStr">
        <is>
          <t>Spaghetti Carbonara</t>
        </is>
      </c>
      <c r="C3693" s="127" t="n">
        <v>23</v>
      </c>
      <c r="D3693" s="125" t="n"/>
    </row>
    <row r="3694">
      <c r="A3694" s="126" t="n">
        <v>45946</v>
      </c>
      <c r="B3694" s="125" t="inlineStr">
        <is>
          <t>Pizza Margherita</t>
        </is>
      </c>
      <c r="C3694" s="127" t="n">
        <v>32</v>
      </c>
      <c r="D3694" s="125" t="n"/>
    </row>
    <row r="3695">
      <c r="A3695" s="126" t="n">
        <v>45946</v>
      </c>
      <c r="B3695" s="125" t="inlineStr">
        <is>
          <t>Wiener Schnitzel</t>
        </is>
      </c>
      <c r="C3695" s="127" t="n">
        <v>18</v>
      </c>
      <c r="D3695" s="125" t="n"/>
    </row>
    <row r="3696">
      <c r="A3696" s="126" t="n">
        <v>45946</v>
      </c>
      <c r="B3696" s="125" t="inlineStr">
        <is>
          <t>Salmon Fillet</t>
        </is>
      </c>
      <c r="C3696" s="127" t="n">
        <v>7</v>
      </c>
      <c r="D3696" s="125" t="n"/>
    </row>
    <row r="3697">
      <c r="A3697" s="126" t="n">
        <v>45946</v>
      </c>
      <c r="B3697" s="125" t="inlineStr">
        <is>
          <t>Mushroom Risotto</t>
        </is>
      </c>
      <c r="C3697" s="127" t="n">
        <v>5</v>
      </c>
      <c r="D3697" s="125" t="n"/>
    </row>
    <row r="3698">
      <c r="A3698" s="126" t="n">
        <v>45946</v>
      </c>
      <c r="B3698" s="125" t="inlineStr">
        <is>
          <t>Cheeseburger</t>
        </is>
      </c>
      <c r="C3698" s="127" t="n">
        <v>14</v>
      </c>
      <c r="D3698" s="125" t="n"/>
    </row>
    <row r="3699">
      <c r="A3699" s="126" t="n">
        <v>45946</v>
      </c>
      <c r="B3699" s="125" t="inlineStr">
        <is>
          <t>Tiramisu</t>
        </is>
      </c>
      <c r="C3699" s="127" t="n">
        <v>13</v>
      </c>
      <c r="D3699" s="125" t="n"/>
    </row>
    <row r="3700">
      <c r="A3700" s="126" t="n">
        <v>45946</v>
      </c>
      <c r="B3700" s="125" t="inlineStr">
        <is>
          <t>Chocolate Fondant</t>
        </is>
      </c>
      <c r="C3700" s="127" t="n">
        <v>8</v>
      </c>
      <c r="D3700" s="125" t="n"/>
    </row>
    <row r="3701">
      <c r="A3701" s="126" t="n">
        <v>45946</v>
      </c>
      <c r="B3701" s="125" t="inlineStr">
        <is>
          <t>Lemon Sorbet</t>
        </is>
      </c>
      <c r="C3701" s="127" t="n">
        <v>3</v>
      </c>
      <c r="D3701" s="125" t="n"/>
    </row>
    <row r="3702">
      <c r="A3702" s="126" t="n">
        <v>45946</v>
      </c>
      <c r="B3702" s="125" t="inlineStr">
        <is>
          <t>Espresso</t>
        </is>
      </c>
      <c r="C3702" s="127" t="n">
        <v>36</v>
      </c>
      <c r="D3702" s="125" t="n"/>
    </row>
    <row r="3703">
      <c r="A3703" s="126" t="n">
        <v>45946</v>
      </c>
      <c r="B3703" s="125" t="inlineStr">
        <is>
          <t>Cappuccino</t>
        </is>
      </c>
      <c r="C3703" s="127" t="n">
        <v>28</v>
      </c>
      <c r="D3703" s="125" t="n"/>
    </row>
    <row r="3704">
      <c r="A3704" s="126" t="n">
        <v>45946</v>
      </c>
      <c r="B3704" s="125" t="inlineStr">
        <is>
          <t>Homemade Lemonade</t>
        </is>
      </c>
      <c r="C3704" s="127" t="n">
        <v>17</v>
      </c>
      <c r="D3704" s="125" t="n"/>
    </row>
    <row r="3705">
      <c r="A3705" s="126" t="n">
        <v>45947</v>
      </c>
      <c r="B3705" s="125" t="inlineStr">
        <is>
          <t>Bruschetta</t>
        </is>
      </c>
      <c r="C3705" s="127" t="n">
        <v>15</v>
      </c>
      <c r="D3705" s="125" t="n"/>
    </row>
    <row r="3706">
      <c r="A3706" s="126" t="n">
        <v>45947</v>
      </c>
      <c r="B3706" s="125" t="inlineStr">
        <is>
          <t>Caesar Salad</t>
        </is>
      </c>
      <c r="C3706" s="127" t="n">
        <v>12</v>
      </c>
      <c r="D3706" s="125" t="n"/>
    </row>
    <row r="3707">
      <c r="A3707" s="126" t="n">
        <v>45947</v>
      </c>
      <c r="B3707" s="125" t="inlineStr">
        <is>
          <t>Tomato Soup</t>
        </is>
      </c>
      <c r="C3707" s="127" t="n">
        <v>9</v>
      </c>
      <c r="D3707" s="125" t="n"/>
    </row>
    <row r="3708">
      <c r="A3708" s="126" t="n">
        <v>45947</v>
      </c>
      <c r="B3708" s="125" t="inlineStr">
        <is>
          <t>Spaghetti Carbonara</t>
        </is>
      </c>
      <c r="C3708" s="127" t="n">
        <v>33</v>
      </c>
      <c r="D3708" s="125" t="n"/>
    </row>
    <row r="3709">
      <c r="A3709" s="126" t="n">
        <v>45947</v>
      </c>
      <c r="B3709" s="125" t="inlineStr">
        <is>
          <t>Pizza Margherita</t>
        </is>
      </c>
      <c r="C3709" s="127" t="n">
        <v>50</v>
      </c>
      <c r="D3709" s="125" t="n"/>
    </row>
    <row r="3710">
      <c r="A3710" s="126" t="n">
        <v>45947</v>
      </c>
      <c r="B3710" s="125" t="inlineStr">
        <is>
          <t>Wiener Schnitzel</t>
        </is>
      </c>
      <c r="C3710" s="127" t="n">
        <v>24</v>
      </c>
      <c r="D3710" s="125" t="n"/>
    </row>
    <row r="3711">
      <c r="A3711" s="126" t="n">
        <v>45947</v>
      </c>
      <c r="B3711" s="125" t="inlineStr">
        <is>
          <t>Salmon Fillet</t>
        </is>
      </c>
      <c r="C3711" s="127" t="n">
        <v>10</v>
      </c>
      <c r="D3711" s="125" t="n"/>
    </row>
    <row r="3712">
      <c r="A3712" s="126" t="n">
        <v>45947</v>
      </c>
      <c r="B3712" s="125" t="inlineStr">
        <is>
          <t>Mushroom Risotto</t>
        </is>
      </c>
      <c r="C3712" s="127" t="n">
        <v>7</v>
      </c>
      <c r="D3712" s="125" t="n"/>
    </row>
    <row r="3713">
      <c r="A3713" s="126" t="n">
        <v>45947</v>
      </c>
      <c r="B3713" s="125" t="inlineStr">
        <is>
          <t>Cheeseburger</t>
        </is>
      </c>
      <c r="C3713" s="127" t="n">
        <v>21</v>
      </c>
      <c r="D3713" s="125" t="n"/>
    </row>
    <row r="3714">
      <c r="A3714" s="126" t="n">
        <v>45947</v>
      </c>
      <c r="B3714" s="125" t="inlineStr">
        <is>
          <t>Tiramisu</t>
        </is>
      </c>
      <c r="C3714" s="127" t="n">
        <v>25</v>
      </c>
      <c r="D3714" s="125" t="n"/>
    </row>
    <row r="3715">
      <c r="A3715" s="126" t="n">
        <v>45947</v>
      </c>
      <c r="B3715" s="125" t="inlineStr">
        <is>
          <t>Chocolate Fondant</t>
        </is>
      </c>
      <c r="C3715" s="127" t="n">
        <v>8</v>
      </c>
      <c r="D3715" s="125" t="n"/>
    </row>
    <row r="3716">
      <c r="A3716" s="126" t="n">
        <v>45947</v>
      </c>
      <c r="B3716" s="125" t="inlineStr">
        <is>
          <t>Lemon Sorbet</t>
        </is>
      </c>
      <c r="C3716" s="127" t="n">
        <v>5</v>
      </c>
      <c r="D3716" s="125" t="n"/>
    </row>
    <row r="3717">
      <c r="A3717" s="126" t="n">
        <v>45947</v>
      </c>
      <c r="B3717" s="125" t="inlineStr">
        <is>
          <t>Espresso</t>
        </is>
      </c>
      <c r="C3717" s="127" t="n">
        <v>45</v>
      </c>
      <c r="D3717" s="125" t="n"/>
    </row>
    <row r="3718">
      <c r="A3718" s="126" t="n">
        <v>45947</v>
      </c>
      <c r="B3718" s="125" t="inlineStr">
        <is>
          <t>Cappuccino</t>
        </is>
      </c>
      <c r="C3718" s="127" t="n">
        <v>33</v>
      </c>
      <c r="D3718" s="125" t="n"/>
    </row>
    <row r="3719">
      <c r="A3719" s="126" t="n">
        <v>45947</v>
      </c>
      <c r="B3719" s="125" t="inlineStr">
        <is>
          <t>Homemade Lemonade</t>
        </is>
      </c>
      <c r="C3719" s="127" t="n">
        <v>26</v>
      </c>
      <c r="D3719" s="125" t="n"/>
    </row>
    <row r="3720">
      <c r="A3720" s="126" t="n">
        <v>45948</v>
      </c>
      <c r="B3720" s="125" t="inlineStr">
        <is>
          <t>Bruschetta</t>
        </is>
      </c>
      <c r="C3720" s="127" t="n">
        <v>15</v>
      </c>
      <c r="D3720" s="125" t="n"/>
    </row>
    <row r="3721">
      <c r="A3721" s="126" t="n">
        <v>45948</v>
      </c>
      <c r="B3721" s="125" t="inlineStr">
        <is>
          <t>Caesar Salad</t>
        </is>
      </c>
      <c r="C3721" s="127" t="n">
        <v>13</v>
      </c>
      <c r="D3721" s="125" t="n"/>
    </row>
    <row r="3722">
      <c r="A3722" s="126" t="n">
        <v>45948</v>
      </c>
      <c r="B3722" s="125" t="inlineStr">
        <is>
          <t>Tomato Soup</t>
        </is>
      </c>
      <c r="C3722" s="127" t="n">
        <v>7</v>
      </c>
      <c r="D3722" s="125" t="n"/>
    </row>
    <row r="3723">
      <c r="A3723" s="126" t="n">
        <v>45948</v>
      </c>
      <c r="B3723" s="125" t="inlineStr">
        <is>
          <t>Spaghetti Carbonara</t>
        </is>
      </c>
      <c r="C3723" s="127" t="n">
        <v>32</v>
      </c>
      <c r="D3723" s="125" t="n"/>
    </row>
    <row r="3724">
      <c r="A3724" s="126" t="n">
        <v>45948</v>
      </c>
      <c r="B3724" s="125" t="inlineStr">
        <is>
          <t>Pizza Margherita</t>
        </is>
      </c>
      <c r="C3724" s="127" t="n">
        <v>33</v>
      </c>
      <c r="D3724" s="125" t="n"/>
    </row>
    <row r="3725">
      <c r="A3725" s="126" t="n">
        <v>45948</v>
      </c>
      <c r="B3725" s="125" t="inlineStr">
        <is>
          <t>Wiener Schnitzel</t>
        </is>
      </c>
      <c r="C3725" s="127" t="n">
        <v>24</v>
      </c>
      <c r="D3725" s="125" t="n"/>
    </row>
    <row r="3726">
      <c r="A3726" s="126" t="n">
        <v>45948</v>
      </c>
      <c r="B3726" s="125" t="inlineStr">
        <is>
          <t>Salmon Fillet</t>
        </is>
      </c>
      <c r="C3726" s="127" t="n">
        <v>9</v>
      </c>
      <c r="D3726" s="125" t="n"/>
    </row>
    <row r="3727">
      <c r="A3727" s="126" t="n">
        <v>45948</v>
      </c>
      <c r="B3727" s="125" t="inlineStr">
        <is>
          <t>Mushroom Risotto</t>
        </is>
      </c>
      <c r="C3727" s="127" t="n">
        <v>10</v>
      </c>
      <c r="D3727" s="125" t="n"/>
    </row>
    <row r="3728">
      <c r="A3728" s="126" t="n">
        <v>45948</v>
      </c>
      <c r="B3728" s="125" t="inlineStr">
        <is>
          <t>Cheeseburger</t>
        </is>
      </c>
      <c r="C3728" s="127" t="n">
        <v>40</v>
      </c>
      <c r="D3728" s="125" t="n"/>
    </row>
    <row r="3729">
      <c r="A3729" s="126" t="n">
        <v>45948</v>
      </c>
      <c r="B3729" s="125" t="inlineStr">
        <is>
          <t>Tiramisu</t>
        </is>
      </c>
      <c r="C3729" s="127" t="n">
        <v>22</v>
      </c>
      <c r="D3729" s="125" t="n"/>
    </row>
    <row r="3730">
      <c r="A3730" s="126" t="n">
        <v>45948</v>
      </c>
      <c r="B3730" s="125" t="inlineStr">
        <is>
          <t>Chocolate Fondant</t>
        </is>
      </c>
      <c r="C3730" s="127" t="n">
        <v>10</v>
      </c>
      <c r="D3730" s="125" t="n"/>
    </row>
    <row r="3731">
      <c r="A3731" s="126" t="n">
        <v>45948</v>
      </c>
      <c r="B3731" s="125" t="inlineStr">
        <is>
          <t>Lemon Sorbet</t>
        </is>
      </c>
      <c r="C3731" s="127" t="n">
        <v>4</v>
      </c>
      <c r="D3731" s="125" t="n"/>
    </row>
    <row r="3732">
      <c r="A3732" s="126" t="n">
        <v>45948</v>
      </c>
      <c r="B3732" s="125" t="inlineStr">
        <is>
          <t>Espresso</t>
        </is>
      </c>
      <c r="C3732" s="127" t="n">
        <v>53</v>
      </c>
      <c r="D3732" s="125" t="n"/>
    </row>
    <row r="3733">
      <c r="A3733" s="126" t="n">
        <v>45948</v>
      </c>
      <c r="B3733" s="125" t="inlineStr">
        <is>
          <t>Cappuccino</t>
        </is>
      </c>
      <c r="C3733" s="127" t="n">
        <v>39</v>
      </c>
      <c r="D3733" s="125" t="n"/>
    </row>
    <row r="3734">
      <c r="A3734" s="126" t="n">
        <v>45948</v>
      </c>
      <c r="B3734" s="125" t="inlineStr">
        <is>
          <t>Homemade Lemonade</t>
        </is>
      </c>
      <c r="C3734" s="127" t="n">
        <v>26</v>
      </c>
      <c r="D3734" s="125" t="n"/>
    </row>
    <row r="3735">
      <c r="A3735" s="126" t="n">
        <v>45949</v>
      </c>
      <c r="B3735" s="125" t="inlineStr">
        <is>
          <t>Bruschetta</t>
        </is>
      </c>
      <c r="C3735" s="127" t="n">
        <v>15</v>
      </c>
      <c r="D3735" s="125" t="n"/>
    </row>
    <row r="3736">
      <c r="A3736" s="126" t="n">
        <v>45949</v>
      </c>
      <c r="B3736" s="125" t="inlineStr">
        <is>
          <t>Caesar Salad</t>
        </is>
      </c>
      <c r="C3736" s="127" t="n">
        <v>10</v>
      </c>
      <c r="D3736" s="125" t="n"/>
    </row>
    <row r="3737">
      <c r="A3737" s="126" t="n">
        <v>45949</v>
      </c>
      <c r="B3737" s="125" t="inlineStr">
        <is>
          <t>Tomato Soup</t>
        </is>
      </c>
      <c r="C3737" s="127" t="n">
        <v>8</v>
      </c>
      <c r="D3737" s="125" t="n"/>
    </row>
    <row r="3738">
      <c r="A3738" s="126" t="n">
        <v>45949</v>
      </c>
      <c r="B3738" s="125" t="inlineStr">
        <is>
          <t>Spaghetti Carbonara</t>
        </is>
      </c>
      <c r="C3738" s="127" t="n">
        <v>27</v>
      </c>
      <c r="D3738" s="125" t="n"/>
    </row>
    <row r="3739">
      <c r="A3739" s="126" t="n">
        <v>45949</v>
      </c>
      <c r="B3739" s="125" t="inlineStr">
        <is>
          <t>Pizza Margherita</t>
        </is>
      </c>
      <c r="C3739" s="127" t="n">
        <v>29</v>
      </c>
      <c r="D3739" s="125" t="n"/>
    </row>
    <row r="3740">
      <c r="A3740" s="126" t="n">
        <v>45949</v>
      </c>
      <c r="B3740" s="125" t="inlineStr">
        <is>
          <t>Wiener Schnitzel</t>
        </is>
      </c>
      <c r="C3740" s="127" t="n">
        <v>19</v>
      </c>
      <c r="D3740" s="125" t="n"/>
    </row>
    <row r="3741">
      <c r="A3741" s="126" t="n">
        <v>45949</v>
      </c>
      <c r="B3741" s="125" t="inlineStr">
        <is>
          <t>Salmon Fillet</t>
        </is>
      </c>
      <c r="C3741" s="127" t="n">
        <v>8</v>
      </c>
      <c r="D3741" s="125" t="n"/>
    </row>
    <row r="3742">
      <c r="A3742" s="126" t="n">
        <v>45949</v>
      </c>
      <c r="B3742" s="125" t="inlineStr">
        <is>
          <t>Mushroom Risotto</t>
        </is>
      </c>
      <c r="C3742" s="127" t="n">
        <v>5</v>
      </c>
      <c r="D3742" s="125" t="n"/>
    </row>
    <row r="3743">
      <c r="A3743" s="126" t="n">
        <v>45949</v>
      </c>
      <c r="B3743" s="125" t="inlineStr">
        <is>
          <t>Cheeseburger</t>
        </is>
      </c>
      <c r="C3743" s="127" t="n">
        <v>27</v>
      </c>
      <c r="D3743" s="125" t="n"/>
    </row>
    <row r="3744">
      <c r="A3744" s="126" t="n">
        <v>45949</v>
      </c>
      <c r="B3744" s="125" t="inlineStr">
        <is>
          <t>Tiramisu</t>
        </is>
      </c>
      <c r="C3744" s="127" t="n">
        <v>19</v>
      </c>
      <c r="D3744" s="125" t="n"/>
    </row>
    <row r="3745">
      <c r="A3745" s="126" t="n">
        <v>45949</v>
      </c>
      <c r="B3745" s="125" t="inlineStr">
        <is>
          <t>Chocolate Fondant</t>
        </is>
      </c>
      <c r="C3745" s="127" t="n">
        <v>9</v>
      </c>
      <c r="D3745" s="125" t="n"/>
    </row>
    <row r="3746">
      <c r="A3746" s="126" t="n">
        <v>45949</v>
      </c>
      <c r="B3746" s="125" t="inlineStr">
        <is>
          <t>Lemon Sorbet</t>
        </is>
      </c>
      <c r="C3746" s="127" t="n">
        <v>2</v>
      </c>
      <c r="D3746" s="125" t="n"/>
    </row>
    <row r="3747">
      <c r="A3747" s="126" t="n">
        <v>45949</v>
      </c>
      <c r="B3747" s="125" t="inlineStr">
        <is>
          <t>Espresso</t>
        </is>
      </c>
      <c r="C3747" s="127" t="n">
        <v>39</v>
      </c>
      <c r="D3747" s="125" t="n"/>
    </row>
    <row r="3748">
      <c r="A3748" s="126" t="n">
        <v>45949</v>
      </c>
      <c r="B3748" s="125" t="inlineStr">
        <is>
          <t>Cappuccino</t>
        </is>
      </c>
      <c r="C3748" s="127" t="n">
        <v>35</v>
      </c>
      <c r="D3748" s="125" t="n"/>
    </row>
    <row r="3749">
      <c r="A3749" s="126" t="n">
        <v>45949</v>
      </c>
      <c r="B3749" s="125" t="inlineStr">
        <is>
          <t>Homemade Lemonade</t>
        </is>
      </c>
      <c r="C3749" s="127" t="n">
        <v>30</v>
      </c>
      <c r="D3749" s="125" t="n"/>
    </row>
    <row r="3750">
      <c r="A3750" s="126" t="n">
        <v>45951</v>
      </c>
      <c r="B3750" s="125" t="inlineStr">
        <is>
          <t>Bruschetta</t>
        </is>
      </c>
      <c r="C3750" s="127" t="n">
        <v>10</v>
      </c>
      <c r="D3750" s="125" t="n"/>
    </row>
    <row r="3751">
      <c r="A3751" s="126" t="n">
        <v>45951</v>
      </c>
      <c r="B3751" s="125" t="inlineStr">
        <is>
          <t>Caesar Salad</t>
        </is>
      </c>
      <c r="C3751" s="127" t="n">
        <v>9</v>
      </c>
      <c r="D3751" s="125" t="n"/>
    </row>
    <row r="3752">
      <c r="A3752" s="126" t="n">
        <v>45951</v>
      </c>
      <c r="B3752" s="125" t="inlineStr">
        <is>
          <t>Tomato Soup</t>
        </is>
      </c>
      <c r="C3752" s="127" t="n">
        <v>3</v>
      </c>
      <c r="D3752" s="125" t="n"/>
    </row>
    <row r="3753">
      <c r="A3753" s="126" t="n">
        <v>45951</v>
      </c>
      <c r="B3753" s="125" t="inlineStr">
        <is>
          <t>Spaghetti Carbonara</t>
        </is>
      </c>
      <c r="C3753" s="127" t="n">
        <v>16</v>
      </c>
      <c r="D3753" s="125" t="n"/>
    </row>
    <row r="3754">
      <c r="A3754" s="126" t="n">
        <v>45951</v>
      </c>
      <c r="B3754" s="125" t="inlineStr">
        <is>
          <t>Pizza Margherita</t>
        </is>
      </c>
      <c r="C3754" s="127" t="n">
        <v>29</v>
      </c>
      <c r="D3754" s="125" t="n"/>
    </row>
    <row r="3755">
      <c r="A3755" s="126" t="n">
        <v>45951</v>
      </c>
      <c r="B3755" s="125" t="inlineStr">
        <is>
          <t>Wiener Schnitzel</t>
        </is>
      </c>
      <c r="C3755" s="127" t="n">
        <v>12</v>
      </c>
      <c r="D3755" s="125" t="n"/>
    </row>
    <row r="3756">
      <c r="A3756" s="126" t="n">
        <v>45951</v>
      </c>
      <c r="B3756" s="125" t="inlineStr">
        <is>
          <t>Salmon Fillet</t>
        </is>
      </c>
      <c r="C3756" s="127" t="n">
        <v>7</v>
      </c>
      <c r="D3756" s="125" t="n"/>
    </row>
    <row r="3757">
      <c r="A3757" s="126" t="n">
        <v>45951</v>
      </c>
      <c r="B3757" s="125" t="inlineStr">
        <is>
          <t>Mushroom Risotto</t>
        </is>
      </c>
      <c r="C3757" s="127" t="n">
        <v>3</v>
      </c>
      <c r="D3757" s="125" t="n"/>
    </row>
    <row r="3758">
      <c r="A3758" s="126" t="n">
        <v>45951</v>
      </c>
      <c r="B3758" s="125" t="inlineStr">
        <is>
          <t>Cheeseburger</t>
        </is>
      </c>
      <c r="C3758" s="127" t="n">
        <v>15</v>
      </c>
      <c r="D3758" s="125" t="n"/>
    </row>
    <row r="3759">
      <c r="A3759" s="126" t="n">
        <v>45951</v>
      </c>
      <c r="B3759" s="125" t="inlineStr">
        <is>
          <t>Tiramisu</t>
        </is>
      </c>
      <c r="C3759" s="127" t="n">
        <v>8</v>
      </c>
      <c r="D3759" s="125" t="n"/>
    </row>
    <row r="3760">
      <c r="A3760" s="126" t="n">
        <v>45951</v>
      </c>
      <c r="B3760" s="125" t="inlineStr">
        <is>
          <t>Chocolate Fondant</t>
        </is>
      </c>
      <c r="C3760" s="127" t="n">
        <v>5</v>
      </c>
      <c r="D3760" s="125" t="n"/>
    </row>
    <row r="3761">
      <c r="A3761" s="126" t="n">
        <v>45951</v>
      </c>
      <c r="B3761" s="125" t="inlineStr">
        <is>
          <t>Lemon Sorbet</t>
        </is>
      </c>
      <c r="C3761" s="127" t="n">
        <v>2</v>
      </c>
      <c r="D3761" s="125" t="n"/>
    </row>
    <row r="3762">
      <c r="A3762" s="126" t="n">
        <v>45951</v>
      </c>
      <c r="B3762" s="125" t="inlineStr">
        <is>
          <t>Espresso</t>
        </is>
      </c>
      <c r="C3762" s="127" t="n">
        <v>34</v>
      </c>
      <c r="D3762" s="125" t="n"/>
    </row>
    <row r="3763">
      <c r="A3763" s="126" t="n">
        <v>45951</v>
      </c>
      <c r="B3763" s="125" t="inlineStr">
        <is>
          <t>Cappuccino</t>
        </is>
      </c>
      <c r="C3763" s="127" t="n">
        <v>20</v>
      </c>
      <c r="D3763" s="125" t="n"/>
    </row>
    <row r="3764">
      <c r="A3764" s="126" t="n">
        <v>45951</v>
      </c>
      <c r="B3764" s="125" t="inlineStr">
        <is>
          <t>Homemade Lemonade</t>
        </is>
      </c>
      <c r="C3764" s="127" t="n">
        <v>14</v>
      </c>
      <c r="D3764" s="125" t="n"/>
    </row>
    <row r="3765">
      <c r="A3765" s="126" t="n">
        <v>45952</v>
      </c>
      <c r="B3765" s="125" t="inlineStr">
        <is>
          <t>Bruschetta</t>
        </is>
      </c>
      <c r="C3765" s="127" t="n">
        <v>8</v>
      </c>
      <c r="D3765" s="125" t="n"/>
    </row>
    <row r="3766">
      <c r="A3766" s="126" t="n">
        <v>45952</v>
      </c>
      <c r="B3766" s="125" t="inlineStr">
        <is>
          <t>Caesar Salad</t>
        </is>
      </c>
      <c r="C3766" s="127" t="n">
        <v>9</v>
      </c>
      <c r="D3766" s="125" t="n"/>
    </row>
    <row r="3767">
      <c r="A3767" s="126" t="n">
        <v>45952</v>
      </c>
      <c r="B3767" s="125" t="inlineStr">
        <is>
          <t>Tomato Soup</t>
        </is>
      </c>
      <c r="C3767" s="127" t="n">
        <v>6</v>
      </c>
      <c r="D3767" s="125" t="n"/>
    </row>
    <row r="3768">
      <c r="A3768" s="126" t="n">
        <v>45952</v>
      </c>
      <c r="B3768" s="125" t="inlineStr">
        <is>
          <t>Spaghetti Carbonara</t>
        </is>
      </c>
      <c r="C3768" s="127" t="n">
        <v>23</v>
      </c>
      <c r="D3768" s="125" t="n"/>
    </row>
    <row r="3769">
      <c r="A3769" s="126" t="n">
        <v>45952</v>
      </c>
      <c r="B3769" s="125" t="inlineStr">
        <is>
          <t>Pizza Margherita</t>
        </is>
      </c>
      <c r="C3769" s="127" t="n">
        <v>31</v>
      </c>
      <c r="D3769" s="125" t="n"/>
    </row>
    <row r="3770">
      <c r="A3770" s="126" t="n">
        <v>45952</v>
      </c>
      <c r="B3770" s="125" t="inlineStr">
        <is>
          <t>Wiener Schnitzel</t>
        </is>
      </c>
      <c r="C3770" s="127" t="n">
        <v>17</v>
      </c>
      <c r="D3770" s="125" t="n"/>
    </row>
    <row r="3771">
      <c r="A3771" s="126" t="n">
        <v>45952</v>
      </c>
      <c r="B3771" s="125" t="inlineStr">
        <is>
          <t>Salmon Fillet</t>
        </is>
      </c>
      <c r="C3771" s="127" t="n">
        <v>5</v>
      </c>
      <c r="D3771" s="125" t="n"/>
    </row>
    <row r="3772">
      <c r="A3772" s="126" t="n">
        <v>45952</v>
      </c>
      <c r="B3772" s="125" t="inlineStr">
        <is>
          <t>Mushroom Risotto</t>
        </is>
      </c>
      <c r="C3772" s="127" t="n">
        <v>5</v>
      </c>
      <c r="D3772" s="125" t="n"/>
    </row>
    <row r="3773">
      <c r="A3773" s="126" t="n">
        <v>45952</v>
      </c>
      <c r="B3773" s="125" t="inlineStr">
        <is>
          <t>Cheeseburger</t>
        </is>
      </c>
      <c r="C3773" s="127" t="n">
        <v>19</v>
      </c>
      <c r="D3773" s="125" t="n"/>
    </row>
    <row r="3774">
      <c r="A3774" s="126" t="n">
        <v>45952</v>
      </c>
      <c r="B3774" s="125" t="inlineStr">
        <is>
          <t>Tiramisu</t>
        </is>
      </c>
      <c r="C3774" s="127" t="n">
        <v>10</v>
      </c>
      <c r="D3774" s="125" t="n"/>
    </row>
    <row r="3775">
      <c r="A3775" s="126" t="n">
        <v>45952</v>
      </c>
      <c r="B3775" s="125" t="inlineStr">
        <is>
          <t>Chocolate Fondant</t>
        </is>
      </c>
      <c r="C3775" s="127" t="n">
        <v>7</v>
      </c>
      <c r="D3775" s="125" t="n"/>
    </row>
    <row r="3776">
      <c r="A3776" s="126" t="n">
        <v>45952</v>
      </c>
      <c r="B3776" s="125" t="inlineStr">
        <is>
          <t>Lemon Sorbet</t>
        </is>
      </c>
      <c r="C3776" s="127" t="n">
        <v>3</v>
      </c>
      <c r="D3776" s="125" t="n"/>
    </row>
    <row r="3777">
      <c r="A3777" s="126" t="n">
        <v>45952</v>
      </c>
      <c r="B3777" s="125" t="inlineStr">
        <is>
          <t>Espresso</t>
        </is>
      </c>
      <c r="C3777" s="127" t="n">
        <v>24</v>
      </c>
      <c r="D3777" s="125" t="n"/>
    </row>
    <row r="3778">
      <c r="A3778" s="126" t="n">
        <v>45952</v>
      </c>
      <c r="B3778" s="125" t="inlineStr">
        <is>
          <t>Cappuccino</t>
        </is>
      </c>
      <c r="C3778" s="127" t="n">
        <v>25</v>
      </c>
      <c r="D3778" s="125" t="n"/>
    </row>
    <row r="3779">
      <c r="A3779" s="126" t="n">
        <v>45952</v>
      </c>
      <c r="B3779" s="125" t="inlineStr">
        <is>
          <t>Homemade Lemonade</t>
        </is>
      </c>
      <c r="C3779" s="127" t="n">
        <v>18</v>
      </c>
      <c r="D3779" s="125" t="n"/>
    </row>
    <row r="3780">
      <c r="A3780" s="126" t="n">
        <v>45953</v>
      </c>
      <c r="B3780" s="125" t="inlineStr">
        <is>
          <t>Bruschetta</t>
        </is>
      </c>
      <c r="C3780" s="127" t="n">
        <v>15</v>
      </c>
      <c r="D3780" s="125" t="n"/>
    </row>
    <row r="3781">
      <c r="A3781" s="126" t="n">
        <v>45953</v>
      </c>
      <c r="B3781" s="125" t="inlineStr">
        <is>
          <t>Caesar Salad</t>
        </is>
      </c>
      <c r="C3781" s="127" t="n">
        <v>13</v>
      </c>
      <c r="D3781" s="125" t="n"/>
    </row>
    <row r="3782">
      <c r="A3782" s="126" t="n">
        <v>45953</v>
      </c>
      <c r="B3782" s="125" t="inlineStr">
        <is>
          <t>Tomato Soup</t>
        </is>
      </c>
      <c r="C3782" s="127" t="n">
        <v>3</v>
      </c>
      <c r="D3782" s="125" t="n"/>
    </row>
    <row r="3783">
      <c r="A3783" s="126" t="n">
        <v>45953</v>
      </c>
      <c r="B3783" s="125" t="inlineStr">
        <is>
          <t>Spaghetti Carbonara</t>
        </is>
      </c>
      <c r="C3783" s="127" t="n">
        <v>26</v>
      </c>
      <c r="D3783" s="125" t="n"/>
    </row>
    <row r="3784">
      <c r="A3784" s="126" t="n">
        <v>45953</v>
      </c>
      <c r="B3784" s="125" t="inlineStr">
        <is>
          <t>Pizza Margherita</t>
        </is>
      </c>
      <c r="C3784" s="127" t="n">
        <v>37</v>
      </c>
      <c r="D3784" s="125" t="n"/>
    </row>
    <row r="3785">
      <c r="A3785" s="126" t="n">
        <v>45953</v>
      </c>
      <c r="B3785" s="125" t="inlineStr">
        <is>
          <t>Wiener Schnitzel</t>
        </is>
      </c>
      <c r="C3785" s="127" t="n">
        <v>14</v>
      </c>
      <c r="D3785" s="125" t="n"/>
    </row>
    <row r="3786">
      <c r="A3786" s="126" t="n">
        <v>45953</v>
      </c>
      <c r="B3786" s="125" t="inlineStr">
        <is>
          <t>Salmon Fillet</t>
        </is>
      </c>
      <c r="C3786" s="127" t="n">
        <v>4</v>
      </c>
      <c r="D3786" s="125" t="n"/>
    </row>
    <row r="3787">
      <c r="A3787" s="126" t="n">
        <v>45953</v>
      </c>
      <c r="B3787" s="125" t="inlineStr">
        <is>
          <t>Mushroom Risotto</t>
        </is>
      </c>
      <c r="C3787" s="127" t="n">
        <v>5</v>
      </c>
      <c r="D3787" s="125" t="n"/>
    </row>
    <row r="3788">
      <c r="A3788" s="126" t="n">
        <v>45953</v>
      </c>
      <c r="B3788" s="125" t="inlineStr">
        <is>
          <t>Cheeseburger</t>
        </is>
      </c>
      <c r="C3788" s="127" t="n">
        <v>22</v>
      </c>
      <c r="D3788" s="125" t="n"/>
    </row>
    <row r="3789">
      <c r="A3789" s="126" t="n">
        <v>45953</v>
      </c>
      <c r="B3789" s="125" t="inlineStr">
        <is>
          <t>Tiramisu</t>
        </is>
      </c>
      <c r="C3789" s="127" t="n">
        <v>15</v>
      </c>
      <c r="D3789" s="125" t="n"/>
    </row>
    <row r="3790">
      <c r="A3790" s="126" t="n">
        <v>45953</v>
      </c>
      <c r="B3790" s="125" t="inlineStr">
        <is>
          <t>Chocolate Fondant</t>
        </is>
      </c>
      <c r="C3790" s="127" t="n">
        <v>5</v>
      </c>
      <c r="D3790" s="125" t="n"/>
    </row>
    <row r="3791">
      <c r="A3791" s="126" t="n">
        <v>45953</v>
      </c>
      <c r="B3791" s="125" t="inlineStr">
        <is>
          <t>Lemon Sorbet</t>
        </is>
      </c>
      <c r="C3791" s="127" t="n">
        <v>2</v>
      </c>
      <c r="D3791" s="125" t="n"/>
    </row>
    <row r="3792">
      <c r="A3792" s="126" t="n">
        <v>45953</v>
      </c>
      <c r="B3792" s="125" t="inlineStr">
        <is>
          <t>Espresso</t>
        </is>
      </c>
      <c r="C3792" s="127" t="n">
        <v>34</v>
      </c>
      <c r="D3792" s="125" t="n"/>
    </row>
    <row r="3793">
      <c r="A3793" s="126" t="n">
        <v>45953</v>
      </c>
      <c r="B3793" s="125" t="inlineStr">
        <is>
          <t>Cappuccino</t>
        </is>
      </c>
      <c r="C3793" s="127" t="n">
        <v>30</v>
      </c>
      <c r="D3793" s="125" t="n"/>
    </row>
    <row r="3794">
      <c r="A3794" s="126" t="n">
        <v>45953</v>
      </c>
      <c r="B3794" s="125" t="inlineStr">
        <is>
          <t>Homemade Lemonade</t>
        </is>
      </c>
      <c r="C3794" s="127" t="n">
        <v>27</v>
      </c>
      <c r="D3794" s="125" t="n"/>
    </row>
    <row r="3795">
      <c r="A3795" s="126" t="n">
        <v>45954</v>
      </c>
      <c r="B3795" s="125" t="inlineStr">
        <is>
          <t>Bruschetta</t>
        </is>
      </c>
      <c r="C3795" s="127" t="n">
        <v>18</v>
      </c>
      <c r="D3795" s="125" t="n"/>
    </row>
    <row r="3796">
      <c r="A3796" s="126" t="n">
        <v>45954</v>
      </c>
      <c r="B3796" s="125" t="inlineStr">
        <is>
          <t>Caesar Salad</t>
        </is>
      </c>
      <c r="C3796" s="127" t="n">
        <v>13</v>
      </c>
      <c r="D3796" s="125" t="n"/>
    </row>
    <row r="3797">
      <c r="A3797" s="126" t="n">
        <v>45954</v>
      </c>
      <c r="B3797" s="125" t="inlineStr">
        <is>
          <t>Tomato Soup</t>
        </is>
      </c>
      <c r="C3797" s="127" t="n">
        <v>4</v>
      </c>
      <c r="D3797" s="125" t="n"/>
    </row>
    <row r="3798">
      <c r="A3798" s="126" t="n">
        <v>45954</v>
      </c>
      <c r="B3798" s="125" t="inlineStr">
        <is>
          <t>Spaghetti Carbonara</t>
        </is>
      </c>
      <c r="C3798" s="127" t="n">
        <v>37</v>
      </c>
      <c r="D3798" s="125" t="n"/>
    </row>
    <row r="3799">
      <c r="A3799" s="126" t="n">
        <v>45954</v>
      </c>
      <c r="B3799" s="125" t="inlineStr">
        <is>
          <t>Pizza Margherita</t>
        </is>
      </c>
      <c r="C3799" s="127" t="n">
        <v>37</v>
      </c>
      <c r="D3799" s="125" t="n"/>
    </row>
    <row r="3800">
      <c r="A3800" s="126" t="n">
        <v>45954</v>
      </c>
      <c r="B3800" s="125" t="inlineStr">
        <is>
          <t>Wiener Schnitzel</t>
        </is>
      </c>
      <c r="C3800" s="127" t="n">
        <v>21</v>
      </c>
      <c r="D3800" s="125" t="n"/>
    </row>
    <row r="3801">
      <c r="A3801" s="126" t="n">
        <v>45954</v>
      </c>
      <c r="B3801" s="125" t="inlineStr">
        <is>
          <t>Salmon Fillet</t>
        </is>
      </c>
      <c r="C3801" s="127" t="n">
        <v>6</v>
      </c>
      <c r="D3801" s="125" t="n"/>
    </row>
    <row r="3802">
      <c r="A3802" s="126" t="n">
        <v>45954</v>
      </c>
      <c r="B3802" s="125" t="inlineStr">
        <is>
          <t>Mushroom Risotto</t>
        </is>
      </c>
      <c r="C3802" s="127" t="n">
        <v>7</v>
      </c>
      <c r="D3802" s="125" t="n"/>
    </row>
    <row r="3803">
      <c r="A3803" s="126" t="n">
        <v>45954</v>
      </c>
      <c r="B3803" s="125" t="inlineStr">
        <is>
          <t>Cheeseburger</t>
        </is>
      </c>
      <c r="C3803" s="127" t="n">
        <v>18</v>
      </c>
      <c r="D3803" s="125" t="n"/>
    </row>
    <row r="3804">
      <c r="A3804" s="126" t="n">
        <v>45954</v>
      </c>
      <c r="B3804" s="125" t="inlineStr">
        <is>
          <t>Tiramisu</t>
        </is>
      </c>
      <c r="C3804" s="127" t="n">
        <v>20</v>
      </c>
      <c r="D3804" s="125" t="n"/>
    </row>
    <row r="3805">
      <c r="A3805" s="126" t="n">
        <v>45954</v>
      </c>
      <c r="B3805" s="125" t="inlineStr">
        <is>
          <t>Chocolate Fondant</t>
        </is>
      </c>
      <c r="C3805" s="127" t="n">
        <v>8</v>
      </c>
      <c r="D3805" s="125" t="n"/>
    </row>
    <row r="3806">
      <c r="A3806" s="126" t="n">
        <v>45954</v>
      </c>
      <c r="B3806" s="125" t="inlineStr">
        <is>
          <t>Lemon Sorbet</t>
        </is>
      </c>
      <c r="C3806" s="127" t="n">
        <v>4</v>
      </c>
      <c r="D3806" s="125" t="n"/>
    </row>
    <row r="3807">
      <c r="A3807" s="126" t="n">
        <v>45954</v>
      </c>
      <c r="B3807" s="125" t="inlineStr">
        <is>
          <t>Espresso</t>
        </is>
      </c>
      <c r="C3807" s="127" t="n">
        <v>54</v>
      </c>
      <c r="D3807" s="125" t="n"/>
    </row>
    <row r="3808">
      <c r="A3808" s="126" t="n">
        <v>45954</v>
      </c>
      <c r="B3808" s="125" t="inlineStr">
        <is>
          <t>Cappuccino</t>
        </is>
      </c>
      <c r="C3808" s="127" t="n">
        <v>34</v>
      </c>
      <c r="D3808" s="125" t="n"/>
    </row>
    <row r="3809">
      <c r="A3809" s="126" t="n">
        <v>45954</v>
      </c>
      <c r="B3809" s="125" t="inlineStr">
        <is>
          <t>Homemade Lemonade</t>
        </is>
      </c>
      <c r="C3809" s="127" t="n">
        <v>26</v>
      </c>
      <c r="D3809" s="125" t="n"/>
    </row>
    <row r="3810">
      <c r="A3810" s="126" t="n">
        <v>45955</v>
      </c>
      <c r="B3810" s="125" t="inlineStr">
        <is>
          <t>Bruschetta</t>
        </is>
      </c>
      <c r="C3810" s="127" t="n">
        <v>22</v>
      </c>
      <c r="D3810" s="125" t="n"/>
    </row>
    <row r="3811">
      <c r="A3811" s="126" t="n">
        <v>45955</v>
      </c>
      <c r="B3811" s="125" t="inlineStr">
        <is>
          <t>Caesar Salad</t>
        </is>
      </c>
      <c r="C3811" s="127" t="n">
        <v>12</v>
      </c>
      <c r="D3811" s="125" t="n"/>
    </row>
    <row r="3812">
      <c r="A3812" s="126" t="n">
        <v>45955</v>
      </c>
      <c r="B3812" s="125" t="inlineStr">
        <is>
          <t>Tomato Soup</t>
        </is>
      </c>
      <c r="C3812" s="127" t="n">
        <v>8</v>
      </c>
      <c r="D3812" s="125" t="n"/>
    </row>
    <row r="3813">
      <c r="A3813" s="126" t="n">
        <v>45955</v>
      </c>
      <c r="B3813" s="125" t="inlineStr">
        <is>
          <t>Spaghetti Carbonara</t>
        </is>
      </c>
      <c r="C3813" s="127" t="n">
        <v>35</v>
      </c>
      <c r="D3813" s="125" t="n"/>
    </row>
    <row r="3814">
      <c r="A3814" s="126" t="n">
        <v>45955</v>
      </c>
      <c r="B3814" s="125" t="inlineStr">
        <is>
          <t>Pizza Margherita</t>
        </is>
      </c>
      <c r="C3814" s="127" t="n">
        <v>51</v>
      </c>
      <c r="D3814" s="125" t="n"/>
    </row>
    <row r="3815">
      <c r="A3815" s="126" t="n">
        <v>45955</v>
      </c>
      <c r="B3815" s="125" t="inlineStr">
        <is>
          <t>Wiener Schnitzel</t>
        </is>
      </c>
      <c r="C3815" s="127" t="n">
        <v>21</v>
      </c>
      <c r="D3815" s="125" t="n"/>
    </row>
    <row r="3816">
      <c r="A3816" s="126" t="n">
        <v>45955</v>
      </c>
      <c r="B3816" s="125" t="inlineStr">
        <is>
          <t>Salmon Fillet</t>
        </is>
      </c>
      <c r="C3816" s="127" t="n">
        <v>10</v>
      </c>
      <c r="D3816" s="125" t="n"/>
    </row>
    <row r="3817">
      <c r="A3817" s="126" t="n">
        <v>45955</v>
      </c>
      <c r="B3817" s="125" t="inlineStr">
        <is>
          <t>Mushroom Risotto</t>
        </is>
      </c>
      <c r="C3817" s="127" t="n">
        <v>8</v>
      </c>
      <c r="D3817" s="125" t="n"/>
    </row>
    <row r="3818">
      <c r="A3818" s="126" t="n">
        <v>45955</v>
      </c>
      <c r="B3818" s="125" t="inlineStr">
        <is>
          <t>Cheeseburger</t>
        </is>
      </c>
      <c r="C3818" s="127" t="n">
        <v>22</v>
      </c>
      <c r="D3818" s="125" t="n"/>
    </row>
    <row r="3819">
      <c r="A3819" s="126" t="n">
        <v>45955</v>
      </c>
      <c r="B3819" s="125" t="inlineStr">
        <is>
          <t>Tiramisu</t>
        </is>
      </c>
      <c r="C3819" s="127" t="n">
        <v>16</v>
      </c>
      <c r="D3819" s="125" t="n"/>
    </row>
    <row r="3820">
      <c r="A3820" s="126" t="n">
        <v>45955</v>
      </c>
      <c r="B3820" s="125" t="inlineStr">
        <is>
          <t>Chocolate Fondant</t>
        </is>
      </c>
      <c r="C3820" s="127" t="n">
        <v>6</v>
      </c>
      <c r="D3820" s="125" t="n"/>
    </row>
    <row r="3821">
      <c r="A3821" s="126" t="n">
        <v>45955</v>
      </c>
      <c r="B3821" s="125" t="inlineStr">
        <is>
          <t>Lemon Sorbet</t>
        </is>
      </c>
      <c r="C3821" s="127" t="n">
        <v>5</v>
      </c>
      <c r="D3821" s="125" t="n"/>
    </row>
    <row r="3822">
      <c r="A3822" s="126" t="n">
        <v>45955</v>
      </c>
      <c r="B3822" s="125" t="inlineStr">
        <is>
          <t>Espresso</t>
        </is>
      </c>
      <c r="C3822" s="127" t="n">
        <v>51</v>
      </c>
      <c r="D3822" s="125" t="n"/>
    </row>
    <row r="3823">
      <c r="A3823" s="126" t="n">
        <v>45955</v>
      </c>
      <c r="B3823" s="125" t="inlineStr">
        <is>
          <t>Cappuccino</t>
        </is>
      </c>
      <c r="C3823" s="127" t="n">
        <v>44</v>
      </c>
      <c r="D3823" s="125" t="n"/>
    </row>
    <row r="3824">
      <c r="A3824" s="126" t="n">
        <v>45955</v>
      </c>
      <c r="B3824" s="125" t="inlineStr">
        <is>
          <t>Homemade Lemonade</t>
        </is>
      </c>
      <c r="C3824" s="127" t="n">
        <v>33</v>
      </c>
      <c r="D3824" s="125" t="n"/>
    </row>
    <row r="3825">
      <c r="A3825" s="126" t="n">
        <v>45956</v>
      </c>
      <c r="B3825" s="125" t="inlineStr">
        <is>
          <t>Bruschetta</t>
        </is>
      </c>
      <c r="C3825" s="127" t="n">
        <v>14</v>
      </c>
      <c r="D3825" s="125" t="n"/>
    </row>
    <row r="3826">
      <c r="A3826" s="126" t="n">
        <v>45956</v>
      </c>
      <c r="B3826" s="125" t="inlineStr">
        <is>
          <t>Caesar Salad</t>
        </is>
      </c>
      <c r="C3826" s="127" t="n">
        <v>15</v>
      </c>
      <c r="D3826" s="125" t="n"/>
    </row>
    <row r="3827">
      <c r="A3827" s="126" t="n">
        <v>45956</v>
      </c>
      <c r="B3827" s="125" t="inlineStr">
        <is>
          <t>Tomato Soup</t>
        </is>
      </c>
      <c r="C3827" s="127" t="n">
        <v>8</v>
      </c>
      <c r="D3827" s="125" t="n"/>
    </row>
    <row r="3828">
      <c r="A3828" s="126" t="n">
        <v>45956</v>
      </c>
      <c r="B3828" s="125" t="inlineStr">
        <is>
          <t>Spaghetti Carbonara</t>
        </is>
      </c>
      <c r="C3828" s="127" t="n">
        <v>31</v>
      </c>
      <c r="D3828" s="125" t="n"/>
    </row>
    <row r="3829">
      <c r="A3829" s="126" t="n">
        <v>45956</v>
      </c>
      <c r="B3829" s="125" t="inlineStr">
        <is>
          <t>Pizza Margherita</t>
        </is>
      </c>
      <c r="C3829" s="127" t="n">
        <v>38</v>
      </c>
      <c r="D3829" s="125" t="n"/>
    </row>
    <row r="3830">
      <c r="A3830" s="126" t="n">
        <v>45956</v>
      </c>
      <c r="B3830" s="125" t="inlineStr">
        <is>
          <t>Wiener Schnitzel</t>
        </is>
      </c>
      <c r="C3830" s="127" t="n">
        <v>15</v>
      </c>
      <c r="D3830" s="125" t="n"/>
    </row>
    <row r="3831">
      <c r="A3831" s="126" t="n">
        <v>45956</v>
      </c>
      <c r="B3831" s="125" t="inlineStr">
        <is>
          <t>Salmon Fillet</t>
        </is>
      </c>
      <c r="C3831" s="127" t="n">
        <v>8</v>
      </c>
      <c r="D3831" s="125" t="n"/>
    </row>
    <row r="3832">
      <c r="A3832" s="126" t="n">
        <v>45956</v>
      </c>
      <c r="B3832" s="125" t="inlineStr">
        <is>
          <t>Mushroom Risotto</t>
        </is>
      </c>
      <c r="C3832" s="127" t="n">
        <v>5</v>
      </c>
      <c r="D3832" s="125" t="n"/>
    </row>
    <row r="3833">
      <c r="A3833" s="126" t="n">
        <v>45956</v>
      </c>
      <c r="B3833" s="125" t="inlineStr">
        <is>
          <t>Cheeseburger</t>
        </is>
      </c>
      <c r="C3833" s="127" t="n">
        <v>19</v>
      </c>
      <c r="D3833" s="125" t="n"/>
    </row>
    <row r="3834">
      <c r="A3834" s="126" t="n">
        <v>45956</v>
      </c>
      <c r="B3834" s="125" t="inlineStr">
        <is>
          <t>Tiramisu</t>
        </is>
      </c>
      <c r="C3834" s="127" t="n">
        <v>17</v>
      </c>
      <c r="D3834" s="125" t="n"/>
    </row>
    <row r="3835">
      <c r="A3835" s="126" t="n">
        <v>45956</v>
      </c>
      <c r="B3835" s="125" t="inlineStr">
        <is>
          <t>Chocolate Fondant</t>
        </is>
      </c>
      <c r="C3835" s="127" t="n">
        <v>7</v>
      </c>
      <c r="D3835" s="125" t="n"/>
    </row>
    <row r="3836">
      <c r="A3836" s="126" t="n">
        <v>45956</v>
      </c>
      <c r="B3836" s="125" t="inlineStr">
        <is>
          <t>Lemon Sorbet</t>
        </is>
      </c>
      <c r="C3836" s="127" t="n">
        <v>3</v>
      </c>
      <c r="D3836" s="125" t="n"/>
    </row>
    <row r="3837">
      <c r="A3837" s="126" t="n">
        <v>45956</v>
      </c>
      <c r="B3837" s="125" t="inlineStr">
        <is>
          <t>Espresso</t>
        </is>
      </c>
      <c r="C3837" s="127" t="n">
        <v>38</v>
      </c>
      <c r="D3837" s="125" t="n"/>
    </row>
    <row r="3838">
      <c r="A3838" s="126" t="n">
        <v>45956</v>
      </c>
      <c r="B3838" s="125" t="inlineStr">
        <is>
          <t>Cappuccino</t>
        </is>
      </c>
      <c r="C3838" s="127" t="n">
        <v>26</v>
      </c>
      <c r="D3838" s="125" t="n"/>
    </row>
    <row r="3839">
      <c r="A3839" s="126" t="n">
        <v>45956</v>
      </c>
      <c r="B3839" s="125" t="inlineStr">
        <is>
          <t>Homemade Lemonade</t>
        </is>
      </c>
      <c r="C3839" s="127" t="n">
        <v>24</v>
      </c>
      <c r="D3839" s="125" t="n"/>
    </row>
    <row r="3840">
      <c r="A3840" s="126" t="n">
        <v>45958</v>
      </c>
      <c r="B3840" s="125" t="inlineStr">
        <is>
          <t>Bruschetta</t>
        </is>
      </c>
      <c r="C3840" s="127" t="n">
        <v>8</v>
      </c>
      <c r="D3840" s="125" t="n"/>
    </row>
    <row r="3841">
      <c r="A3841" s="126" t="n">
        <v>45958</v>
      </c>
      <c r="B3841" s="125" t="inlineStr">
        <is>
          <t>Caesar Salad</t>
        </is>
      </c>
      <c r="C3841" s="127" t="n">
        <v>6</v>
      </c>
      <c r="D3841" s="125" t="n"/>
    </row>
    <row r="3842">
      <c r="A3842" s="126" t="n">
        <v>45958</v>
      </c>
      <c r="B3842" s="125" t="inlineStr">
        <is>
          <t>Tomato Soup</t>
        </is>
      </c>
      <c r="C3842" s="127" t="n">
        <v>5</v>
      </c>
      <c r="D3842" s="125" t="n"/>
    </row>
    <row r="3843">
      <c r="A3843" s="126" t="n">
        <v>45958</v>
      </c>
      <c r="B3843" s="125" t="inlineStr">
        <is>
          <t>Spaghetti Carbonara</t>
        </is>
      </c>
      <c r="C3843" s="127" t="n">
        <v>22</v>
      </c>
      <c r="D3843" s="125" t="n"/>
    </row>
    <row r="3844">
      <c r="A3844" s="126" t="n">
        <v>45958</v>
      </c>
      <c r="B3844" s="125" t="inlineStr">
        <is>
          <t>Pizza Margherita</t>
        </is>
      </c>
      <c r="C3844" s="127" t="n">
        <v>21</v>
      </c>
      <c r="D3844" s="125" t="n"/>
    </row>
    <row r="3845">
      <c r="A3845" s="126" t="n">
        <v>45958</v>
      </c>
      <c r="B3845" s="125" t="inlineStr">
        <is>
          <t>Wiener Schnitzel</t>
        </is>
      </c>
      <c r="C3845" s="127" t="n">
        <v>10</v>
      </c>
      <c r="D3845" s="125" t="n"/>
    </row>
    <row r="3846">
      <c r="A3846" s="126" t="n">
        <v>45958</v>
      </c>
      <c r="B3846" s="125" t="inlineStr">
        <is>
          <t>Salmon Fillet</t>
        </is>
      </c>
      <c r="C3846" s="127" t="n">
        <v>6</v>
      </c>
      <c r="D3846" s="125" t="n"/>
    </row>
    <row r="3847">
      <c r="A3847" s="126" t="n">
        <v>45958</v>
      </c>
      <c r="B3847" s="125" t="inlineStr">
        <is>
          <t>Mushroom Risotto</t>
        </is>
      </c>
      <c r="C3847" s="127" t="n">
        <v>5</v>
      </c>
      <c r="D3847" s="125" t="n"/>
    </row>
    <row r="3848">
      <c r="A3848" s="126" t="n">
        <v>45958</v>
      </c>
      <c r="B3848" s="125" t="inlineStr">
        <is>
          <t>Cheeseburger</t>
        </is>
      </c>
      <c r="C3848" s="127" t="n">
        <v>15</v>
      </c>
      <c r="D3848" s="125" t="n"/>
    </row>
    <row r="3849">
      <c r="A3849" s="126" t="n">
        <v>45958</v>
      </c>
      <c r="B3849" s="125" t="inlineStr">
        <is>
          <t>Tiramisu</t>
        </is>
      </c>
      <c r="C3849" s="127" t="n">
        <v>11</v>
      </c>
      <c r="D3849" s="125" t="n"/>
    </row>
    <row r="3850">
      <c r="A3850" s="126" t="n">
        <v>45958</v>
      </c>
      <c r="B3850" s="125" t="inlineStr">
        <is>
          <t>Chocolate Fondant</t>
        </is>
      </c>
      <c r="C3850" s="127" t="n">
        <v>5</v>
      </c>
      <c r="D3850" s="125" t="n"/>
    </row>
    <row r="3851">
      <c r="A3851" s="126" t="n">
        <v>45958</v>
      </c>
      <c r="B3851" s="125" t="inlineStr">
        <is>
          <t>Lemon Sorbet</t>
        </is>
      </c>
      <c r="C3851" s="127" t="n">
        <v>5</v>
      </c>
      <c r="D3851" s="125" t="n"/>
    </row>
    <row r="3852">
      <c r="A3852" s="126" t="n">
        <v>45958</v>
      </c>
      <c r="B3852" s="125" t="inlineStr">
        <is>
          <t>Espresso</t>
        </is>
      </c>
      <c r="C3852" s="127" t="n">
        <v>26</v>
      </c>
      <c r="D3852" s="125" t="n"/>
    </row>
    <row r="3853">
      <c r="A3853" s="126" t="n">
        <v>45958</v>
      </c>
      <c r="B3853" s="125" t="inlineStr">
        <is>
          <t>Cappuccino</t>
        </is>
      </c>
      <c r="C3853" s="127" t="n">
        <v>23</v>
      </c>
      <c r="D3853" s="125" t="n"/>
    </row>
    <row r="3854">
      <c r="A3854" s="126" t="n">
        <v>45958</v>
      </c>
      <c r="B3854" s="125" t="inlineStr">
        <is>
          <t>Homemade Lemonade</t>
        </is>
      </c>
      <c r="C3854" s="127" t="n">
        <v>16</v>
      </c>
      <c r="D3854" s="125" t="n"/>
    </row>
    <row r="3855">
      <c r="A3855" s="126" t="n">
        <v>45959</v>
      </c>
      <c r="B3855" s="125" t="inlineStr">
        <is>
          <t>Bruschetta</t>
        </is>
      </c>
      <c r="C3855" s="127" t="n">
        <v>8</v>
      </c>
      <c r="D3855" s="125" t="n"/>
    </row>
    <row r="3856">
      <c r="A3856" s="126" t="n">
        <v>45959</v>
      </c>
      <c r="B3856" s="125" t="inlineStr">
        <is>
          <t>Caesar Salad</t>
        </is>
      </c>
      <c r="C3856" s="127" t="n">
        <v>8</v>
      </c>
      <c r="D3856" s="125" t="n"/>
    </row>
    <row r="3857">
      <c r="A3857" s="126" t="n">
        <v>45959</v>
      </c>
      <c r="B3857" s="125" t="inlineStr">
        <is>
          <t>Tomato Soup</t>
        </is>
      </c>
      <c r="C3857" s="127" t="n">
        <v>4</v>
      </c>
      <c r="D3857" s="125" t="n"/>
    </row>
    <row r="3858">
      <c r="A3858" s="126" t="n">
        <v>45959</v>
      </c>
      <c r="B3858" s="125" t="inlineStr">
        <is>
          <t>Spaghetti Carbonara</t>
        </is>
      </c>
      <c r="C3858" s="127" t="n">
        <v>22</v>
      </c>
      <c r="D3858" s="125" t="n"/>
    </row>
    <row r="3859">
      <c r="A3859" s="126" t="n">
        <v>45959</v>
      </c>
      <c r="B3859" s="125" t="inlineStr">
        <is>
          <t>Pizza Margherita</t>
        </is>
      </c>
      <c r="C3859" s="127" t="n">
        <v>26</v>
      </c>
      <c r="D3859" s="125" t="n"/>
    </row>
    <row r="3860">
      <c r="A3860" s="126" t="n">
        <v>45959</v>
      </c>
      <c r="B3860" s="125" t="inlineStr">
        <is>
          <t>Wiener Schnitzel</t>
        </is>
      </c>
      <c r="C3860" s="127" t="n">
        <v>19</v>
      </c>
      <c r="D3860" s="125" t="n"/>
    </row>
    <row r="3861">
      <c r="A3861" s="126" t="n">
        <v>45959</v>
      </c>
      <c r="B3861" s="125" t="inlineStr">
        <is>
          <t>Salmon Fillet</t>
        </is>
      </c>
      <c r="C3861" s="127" t="n">
        <v>5</v>
      </c>
      <c r="D3861" s="125" t="n"/>
    </row>
    <row r="3862">
      <c r="A3862" s="126" t="n">
        <v>45959</v>
      </c>
      <c r="B3862" s="125" t="inlineStr">
        <is>
          <t>Mushroom Risotto</t>
        </is>
      </c>
      <c r="C3862" s="127" t="n">
        <v>5</v>
      </c>
      <c r="D3862" s="125" t="n"/>
    </row>
    <row r="3863">
      <c r="A3863" s="126" t="n">
        <v>45959</v>
      </c>
      <c r="B3863" s="125" t="inlineStr">
        <is>
          <t>Cheeseburger</t>
        </is>
      </c>
      <c r="C3863" s="127" t="n">
        <v>18</v>
      </c>
      <c r="D3863" s="125" t="n"/>
    </row>
    <row r="3864">
      <c r="A3864" s="126" t="n">
        <v>45959</v>
      </c>
      <c r="B3864" s="125" t="inlineStr">
        <is>
          <t>Tiramisu</t>
        </is>
      </c>
      <c r="C3864" s="127" t="n">
        <v>13</v>
      </c>
      <c r="D3864" s="125" t="n"/>
    </row>
    <row r="3865">
      <c r="A3865" s="126" t="n">
        <v>45959</v>
      </c>
      <c r="B3865" s="125" t="inlineStr">
        <is>
          <t>Chocolate Fondant</t>
        </is>
      </c>
      <c r="C3865" s="127" t="n">
        <v>7</v>
      </c>
      <c r="D3865" s="125" t="n"/>
    </row>
    <row r="3866">
      <c r="A3866" s="126" t="n">
        <v>45959</v>
      </c>
      <c r="B3866" s="125" t="inlineStr">
        <is>
          <t>Lemon Sorbet</t>
        </is>
      </c>
      <c r="C3866" s="127" t="n">
        <v>3</v>
      </c>
      <c r="D3866" s="125" t="n"/>
    </row>
    <row r="3867">
      <c r="A3867" s="126" t="n">
        <v>45959</v>
      </c>
      <c r="B3867" s="125" t="inlineStr">
        <is>
          <t>Espresso</t>
        </is>
      </c>
      <c r="C3867" s="127" t="n">
        <v>37</v>
      </c>
      <c r="D3867" s="125" t="n"/>
    </row>
    <row r="3868">
      <c r="A3868" s="126" t="n">
        <v>45959</v>
      </c>
      <c r="B3868" s="125" t="inlineStr">
        <is>
          <t>Cappuccino</t>
        </is>
      </c>
      <c r="C3868" s="127" t="n">
        <v>29</v>
      </c>
      <c r="D3868" s="125" t="n"/>
    </row>
    <row r="3869">
      <c r="A3869" s="126" t="n">
        <v>45959</v>
      </c>
      <c r="B3869" s="125" t="inlineStr">
        <is>
          <t>Homemade Lemonade</t>
        </is>
      </c>
      <c r="C3869" s="127" t="n">
        <v>15</v>
      </c>
      <c r="D3869" s="125" t="n"/>
    </row>
    <row r="3870">
      <c r="A3870" s="126" t="n">
        <v>45960</v>
      </c>
      <c r="B3870" s="125" t="inlineStr">
        <is>
          <t>Bruschetta</t>
        </is>
      </c>
      <c r="C3870" s="127" t="n">
        <v>14</v>
      </c>
      <c r="D3870" s="125" t="n"/>
    </row>
    <row r="3871">
      <c r="A3871" s="126" t="n">
        <v>45960</v>
      </c>
      <c r="B3871" s="125" t="inlineStr">
        <is>
          <t>Caesar Salad</t>
        </is>
      </c>
      <c r="C3871" s="127" t="n">
        <v>10</v>
      </c>
      <c r="D3871" s="125" t="n"/>
    </row>
    <row r="3872">
      <c r="A3872" s="126" t="n">
        <v>45960</v>
      </c>
      <c r="B3872" s="125" t="inlineStr">
        <is>
          <t>Tomato Soup</t>
        </is>
      </c>
      <c r="C3872" s="127" t="n">
        <v>6</v>
      </c>
      <c r="D3872" s="125" t="n"/>
    </row>
    <row r="3873">
      <c r="A3873" s="126" t="n">
        <v>45960</v>
      </c>
      <c r="B3873" s="125" t="inlineStr">
        <is>
          <t>Spaghetti Carbonara</t>
        </is>
      </c>
      <c r="C3873" s="127" t="n">
        <v>24</v>
      </c>
      <c r="D3873" s="125" t="n"/>
    </row>
    <row r="3874">
      <c r="A3874" s="126" t="n">
        <v>45960</v>
      </c>
      <c r="B3874" s="125" t="inlineStr">
        <is>
          <t>Pizza Margherita</t>
        </is>
      </c>
      <c r="C3874" s="127" t="n">
        <v>29</v>
      </c>
      <c r="D3874" s="125" t="n"/>
    </row>
    <row r="3875">
      <c r="A3875" s="126" t="n">
        <v>45960</v>
      </c>
      <c r="B3875" s="125" t="inlineStr">
        <is>
          <t>Wiener Schnitzel</t>
        </is>
      </c>
      <c r="C3875" s="127" t="n">
        <v>15</v>
      </c>
      <c r="D3875" s="125" t="n"/>
    </row>
    <row r="3876">
      <c r="A3876" s="126" t="n">
        <v>45960</v>
      </c>
      <c r="B3876" s="125" t="inlineStr">
        <is>
          <t>Salmon Fillet</t>
        </is>
      </c>
      <c r="C3876" s="127" t="n">
        <v>7</v>
      </c>
      <c r="D3876" s="125" t="n"/>
    </row>
    <row r="3877">
      <c r="A3877" s="126" t="n">
        <v>45960</v>
      </c>
      <c r="B3877" s="125" t="inlineStr">
        <is>
          <t>Mushroom Risotto</t>
        </is>
      </c>
      <c r="C3877" s="127" t="n">
        <v>5</v>
      </c>
      <c r="D3877" s="125" t="n"/>
    </row>
    <row r="3878">
      <c r="A3878" s="126" t="n">
        <v>45960</v>
      </c>
      <c r="B3878" s="125" t="inlineStr">
        <is>
          <t>Cheeseburger</t>
        </is>
      </c>
      <c r="C3878" s="127" t="n">
        <v>23</v>
      </c>
      <c r="D3878" s="125" t="n"/>
    </row>
    <row r="3879">
      <c r="A3879" s="126" t="n">
        <v>45960</v>
      </c>
      <c r="B3879" s="125" t="inlineStr">
        <is>
          <t>Tiramisu</t>
        </is>
      </c>
      <c r="C3879" s="127" t="n">
        <v>19</v>
      </c>
      <c r="D3879" s="125" t="n"/>
    </row>
    <row r="3880">
      <c r="A3880" s="126" t="n">
        <v>45960</v>
      </c>
      <c r="B3880" s="125" t="inlineStr">
        <is>
          <t>Chocolate Fondant</t>
        </is>
      </c>
      <c r="C3880" s="127" t="n">
        <v>6</v>
      </c>
      <c r="D3880" s="125" t="n"/>
    </row>
    <row r="3881">
      <c r="A3881" s="126" t="n">
        <v>45960</v>
      </c>
      <c r="B3881" s="125" t="inlineStr">
        <is>
          <t>Lemon Sorbet</t>
        </is>
      </c>
      <c r="C3881" s="127" t="n">
        <v>4</v>
      </c>
      <c r="D3881" s="125" t="n"/>
    </row>
    <row r="3882">
      <c r="A3882" s="126" t="n">
        <v>45960</v>
      </c>
      <c r="B3882" s="125" t="inlineStr">
        <is>
          <t>Espresso</t>
        </is>
      </c>
      <c r="C3882" s="127" t="n">
        <v>41</v>
      </c>
      <c r="D3882" s="125" t="n"/>
    </row>
    <row r="3883">
      <c r="A3883" s="126" t="n">
        <v>45960</v>
      </c>
      <c r="B3883" s="125" t="inlineStr">
        <is>
          <t>Cappuccino</t>
        </is>
      </c>
      <c r="C3883" s="127" t="n">
        <v>31</v>
      </c>
      <c r="D3883" s="125" t="n"/>
    </row>
    <row r="3884">
      <c r="A3884" s="126" t="n">
        <v>45960</v>
      </c>
      <c r="B3884" s="125" t="inlineStr">
        <is>
          <t>Homemade Lemonade</t>
        </is>
      </c>
      <c r="C3884" s="127" t="n">
        <v>25</v>
      </c>
      <c r="D3884" s="125" t="n"/>
    </row>
    <row r="3885">
      <c r="A3885" s="126" t="n">
        <v>45961</v>
      </c>
      <c r="B3885" s="125" t="inlineStr">
        <is>
          <t>Bruschetta</t>
        </is>
      </c>
      <c r="C3885" s="127" t="n">
        <v>12</v>
      </c>
      <c r="D3885" s="125" t="n"/>
    </row>
    <row r="3886">
      <c r="A3886" s="126" t="n">
        <v>45961</v>
      </c>
      <c r="B3886" s="125" t="inlineStr">
        <is>
          <t>Caesar Salad</t>
        </is>
      </c>
      <c r="C3886" s="127" t="n">
        <v>19</v>
      </c>
      <c r="D3886" s="125" t="n"/>
    </row>
    <row r="3887">
      <c r="A3887" s="126" t="n">
        <v>45961</v>
      </c>
      <c r="B3887" s="125" t="inlineStr">
        <is>
          <t>Tomato Soup</t>
        </is>
      </c>
      <c r="C3887" s="127" t="n">
        <v>8</v>
      </c>
      <c r="D3887" s="125" t="n"/>
    </row>
    <row r="3888">
      <c r="A3888" s="126" t="n">
        <v>45961</v>
      </c>
      <c r="B3888" s="125" t="inlineStr">
        <is>
          <t>Spaghetti Carbonara</t>
        </is>
      </c>
      <c r="C3888" s="127" t="n">
        <v>21</v>
      </c>
      <c r="D3888" s="125" t="n"/>
    </row>
    <row r="3889">
      <c r="A3889" s="126" t="n">
        <v>45961</v>
      </c>
      <c r="B3889" s="125" t="inlineStr">
        <is>
          <t>Pizza Margherita</t>
        </is>
      </c>
      <c r="C3889" s="127" t="n">
        <v>34</v>
      </c>
      <c r="D3889" s="125" t="n"/>
    </row>
    <row r="3890">
      <c r="A3890" s="126" t="n">
        <v>45961</v>
      </c>
      <c r="B3890" s="125" t="inlineStr">
        <is>
          <t>Wiener Schnitzel</t>
        </is>
      </c>
      <c r="C3890" s="127" t="n">
        <v>16</v>
      </c>
      <c r="D3890" s="125" t="n"/>
    </row>
    <row r="3891">
      <c r="A3891" s="126" t="n">
        <v>45961</v>
      </c>
      <c r="B3891" s="125" t="inlineStr">
        <is>
          <t>Salmon Fillet</t>
        </is>
      </c>
      <c r="C3891" s="127" t="n">
        <v>8</v>
      </c>
      <c r="D3891" s="125" t="n"/>
    </row>
    <row r="3892">
      <c r="A3892" s="126" t="n">
        <v>45961</v>
      </c>
      <c r="B3892" s="125" t="inlineStr">
        <is>
          <t>Mushroom Risotto</t>
        </is>
      </c>
      <c r="C3892" s="127" t="n">
        <v>5</v>
      </c>
      <c r="D3892" s="125" t="n"/>
    </row>
    <row r="3893">
      <c r="A3893" s="126" t="n">
        <v>45961</v>
      </c>
      <c r="B3893" s="125" t="inlineStr">
        <is>
          <t>Cheeseburger</t>
        </is>
      </c>
      <c r="C3893" s="127" t="n">
        <v>22</v>
      </c>
      <c r="D3893" s="125" t="n"/>
    </row>
    <row r="3894">
      <c r="A3894" s="126" t="n">
        <v>45961</v>
      </c>
      <c r="B3894" s="125" t="inlineStr">
        <is>
          <t>Tiramisu</t>
        </is>
      </c>
      <c r="C3894" s="127" t="n">
        <v>20</v>
      </c>
      <c r="D3894" s="125" t="n"/>
    </row>
    <row r="3895">
      <c r="A3895" s="126" t="n">
        <v>45961</v>
      </c>
      <c r="B3895" s="125" t="inlineStr">
        <is>
          <t>Chocolate Fondant</t>
        </is>
      </c>
      <c r="C3895" s="127" t="n">
        <v>8</v>
      </c>
      <c r="D3895" s="125" t="n"/>
    </row>
    <row r="3896">
      <c r="A3896" s="126" t="n">
        <v>45961</v>
      </c>
      <c r="B3896" s="125" t="inlineStr">
        <is>
          <t>Lemon Sorbet</t>
        </is>
      </c>
      <c r="C3896" s="127" t="n">
        <v>3</v>
      </c>
      <c r="D3896" s="125" t="n"/>
    </row>
    <row r="3897">
      <c r="A3897" s="126" t="n">
        <v>45961</v>
      </c>
      <c r="B3897" s="125" t="inlineStr">
        <is>
          <t>Espresso</t>
        </is>
      </c>
      <c r="C3897" s="127" t="n">
        <v>42</v>
      </c>
      <c r="D3897" s="125" t="n"/>
    </row>
    <row r="3898">
      <c r="A3898" s="126" t="n">
        <v>45961</v>
      </c>
      <c r="B3898" s="125" t="inlineStr">
        <is>
          <t>Cappuccino</t>
        </is>
      </c>
      <c r="C3898" s="127" t="n">
        <v>34</v>
      </c>
      <c r="D3898" s="125" t="n"/>
    </row>
    <row r="3899">
      <c r="A3899" s="126" t="n">
        <v>45961</v>
      </c>
      <c r="B3899" s="125" t="inlineStr">
        <is>
          <t>Homemade Lemonade</t>
        </is>
      </c>
      <c r="C3899" s="127" t="n">
        <v>26</v>
      </c>
      <c r="D3899" s="125" t="n"/>
    </row>
    <row r="3900">
      <c r="A3900" s="126" t="n">
        <v>45962</v>
      </c>
      <c r="B3900" s="125" t="inlineStr">
        <is>
          <t>Bruschetta</t>
        </is>
      </c>
      <c r="C3900" s="127" t="n">
        <v>18</v>
      </c>
      <c r="D3900" s="125" t="n"/>
    </row>
    <row r="3901">
      <c r="A3901" s="126" t="n">
        <v>45962</v>
      </c>
      <c r="B3901" s="125" t="inlineStr">
        <is>
          <t>Caesar Salad</t>
        </is>
      </c>
      <c r="C3901" s="127" t="n">
        <v>15</v>
      </c>
      <c r="D3901" s="125" t="n"/>
    </row>
    <row r="3902">
      <c r="A3902" s="126" t="n">
        <v>45962</v>
      </c>
      <c r="B3902" s="125" t="inlineStr">
        <is>
          <t>Tomato Soup</t>
        </is>
      </c>
      <c r="C3902" s="127" t="n">
        <v>16</v>
      </c>
      <c r="D3902" s="125" t="n"/>
    </row>
    <row r="3903">
      <c r="A3903" s="126" t="n">
        <v>45962</v>
      </c>
      <c r="B3903" s="125" t="inlineStr">
        <is>
          <t>Spaghetti Carbonara</t>
        </is>
      </c>
      <c r="C3903" s="127" t="n">
        <v>24</v>
      </c>
      <c r="D3903" s="125" t="n"/>
    </row>
    <row r="3904">
      <c r="A3904" s="126" t="n">
        <v>45962</v>
      </c>
      <c r="B3904" s="125" t="inlineStr">
        <is>
          <t>Pizza Margherita</t>
        </is>
      </c>
      <c r="C3904" s="127" t="n">
        <v>39</v>
      </c>
      <c r="D3904" s="125" t="n"/>
    </row>
    <row r="3905">
      <c r="A3905" s="126" t="n">
        <v>45962</v>
      </c>
      <c r="B3905" s="125" t="inlineStr">
        <is>
          <t>Wiener Schnitzel</t>
        </is>
      </c>
      <c r="C3905" s="127" t="n">
        <v>25</v>
      </c>
      <c r="D3905" s="125" t="n"/>
    </row>
    <row r="3906">
      <c r="A3906" s="126" t="n">
        <v>45962</v>
      </c>
      <c r="B3906" s="125" t="inlineStr">
        <is>
          <t>Salmon Fillet</t>
        </is>
      </c>
      <c r="C3906" s="127" t="n">
        <v>8</v>
      </c>
      <c r="D3906" s="125" t="n"/>
    </row>
    <row r="3907">
      <c r="A3907" s="126" t="n">
        <v>45962</v>
      </c>
      <c r="B3907" s="125" t="inlineStr">
        <is>
          <t>Mushroom Risotto</t>
        </is>
      </c>
      <c r="C3907" s="127" t="n">
        <v>6</v>
      </c>
      <c r="D3907" s="125" t="n"/>
    </row>
    <row r="3908">
      <c r="A3908" s="126" t="n">
        <v>45962</v>
      </c>
      <c r="B3908" s="125" t="inlineStr">
        <is>
          <t>Cheeseburger</t>
        </is>
      </c>
      <c r="C3908" s="127" t="n">
        <v>27</v>
      </c>
      <c r="D3908" s="125" t="n"/>
    </row>
    <row r="3909">
      <c r="A3909" s="126" t="n">
        <v>45962</v>
      </c>
      <c r="B3909" s="125" t="inlineStr">
        <is>
          <t>Tiramisu</t>
        </is>
      </c>
      <c r="C3909" s="127" t="n">
        <v>22</v>
      </c>
      <c r="D3909" s="125" t="n"/>
    </row>
    <row r="3910">
      <c r="A3910" s="126" t="n">
        <v>45962</v>
      </c>
      <c r="B3910" s="125" t="inlineStr">
        <is>
          <t>Chocolate Fondant</t>
        </is>
      </c>
      <c r="C3910" s="127" t="n">
        <v>10</v>
      </c>
      <c r="D3910" s="125" t="n"/>
    </row>
    <row r="3911">
      <c r="A3911" s="126" t="n">
        <v>45962</v>
      </c>
      <c r="B3911" s="125" t="inlineStr">
        <is>
          <t>Lemon Sorbet</t>
        </is>
      </c>
      <c r="C3911" s="127" t="n">
        <v>4</v>
      </c>
      <c r="D3911" s="125" t="n"/>
    </row>
    <row r="3912">
      <c r="A3912" s="126" t="n">
        <v>45962</v>
      </c>
      <c r="B3912" s="125" t="inlineStr">
        <is>
          <t>Espresso</t>
        </is>
      </c>
      <c r="C3912" s="127" t="n">
        <v>46</v>
      </c>
      <c r="D3912" s="125" t="n"/>
    </row>
    <row r="3913">
      <c r="A3913" s="126" t="n">
        <v>45962</v>
      </c>
      <c r="B3913" s="125" t="inlineStr">
        <is>
          <t>Cappuccino</t>
        </is>
      </c>
      <c r="C3913" s="127" t="n">
        <v>41</v>
      </c>
      <c r="D3913" s="125" t="n"/>
    </row>
    <row r="3914">
      <c r="A3914" s="126" t="n">
        <v>45962</v>
      </c>
      <c r="B3914" s="125" t="inlineStr">
        <is>
          <t>Homemade Lemonade</t>
        </is>
      </c>
      <c r="C3914" s="127" t="n">
        <v>27</v>
      </c>
      <c r="D3914" s="125" t="n"/>
    </row>
    <row r="3915">
      <c r="A3915" s="126" t="n">
        <v>45963</v>
      </c>
      <c r="B3915" s="125" t="inlineStr">
        <is>
          <t>Bruschetta</t>
        </is>
      </c>
      <c r="C3915" s="127" t="n">
        <v>10</v>
      </c>
      <c r="D3915" s="125" t="n"/>
    </row>
    <row r="3916">
      <c r="A3916" s="126" t="n">
        <v>45963</v>
      </c>
      <c r="B3916" s="125" t="inlineStr">
        <is>
          <t>Caesar Salad</t>
        </is>
      </c>
      <c r="C3916" s="127" t="n">
        <v>13</v>
      </c>
      <c r="D3916" s="125" t="n"/>
    </row>
    <row r="3917">
      <c r="A3917" s="126" t="n">
        <v>45963</v>
      </c>
      <c r="B3917" s="125" t="inlineStr">
        <is>
          <t>Tomato Soup</t>
        </is>
      </c>
      <c r="C3917" s="127" t="n">
        <v>10</v>
      </c>
      <c r="D3917" s="125" t="n"/>
    </row>
    <row r="3918">
      <c r="A3918" s="126" t="n">
        <v>45963</v>
      </c>
      <c r="B3918" s="125" t="inlineStr">
        <is>
          <t>Spaghetti Carbonara</t>
        </is>
      </c>
      <c r="C3918" s="127" t="n">
        <v>25</v>
      </c>
      <c r="D3918" s="125" t="n"/>
    </row>
    <row r="3919">
      <c r="A3919" s="126" t="n">
        <v>45963</v>
      </c>
      <c r="B3919" s="125" t="inlineStr">
        <is>
          <t>Pizza Margherita</t>
        </is>
      </c>
      <c r="C3919" s="127" t="n">
        <v>38</v>
      </c>
      <c r="D3919" s="125" t="n"/>
    </row>
    <row r="3920">
      <c r="A3920" s="126" t="n">
        <v>45963</v>
      </c>
      <c r="B3920" s="125" t="inlineStr">
        <is>
          <t>Wiener Schnitzel</t>
        </is>
      </c>
      <c r="C3920" s="127" t="n">
        <v>20</v>
      </c>
      <c r="D3920" s="125" t="n"/>
    </row>
    <row r="3921">
      <c r="A3921" s="126" t="n">
        <v>45963</v>
      </c>
      <c r="B3921" s="125" t="inlineStr">
        <is>
          <t>Salmon Fillet</t>
        </is>
      </c>
      <c r="C3921" s="127" t="n">
        <v>6</v>
      </c>
      <c r="D3921" s="125" t="n"/>
    </row>
    <row r="3922">
      <c r="A3922" s="126" t="n">
        <v>45963</v>
      </c>
      <c r="B3922" s="125" t="inlineStr">
        <is>
          <t>Mushroom Risotto</t>
        </is>
      </c>
      <c r="C3922" s="127" t="n">
        <v>3</v>
      </c>
      <c r="D3922" s="125" t="n"/>
    </row>
    <row r="3923">
      <c r="A3923" s="126" t="n">
        <v>45963</v>
      </c>
      <c r="B3923" s="125" t="inlineStr">
        <is>
          <t>Cheeseburger</t>
        </is>
      </c>
      <c r="C3923" s="127" t="n">
        <v>17</v>
      </c>
      <c r="D3923" s="125" t="n"/>
    </row>
    <row r="3924">
      <c r="A3924" s="126" t="n">
        <v>45963</v>
      </c>
      <c r="B3924" s="125" t="inlineStr">
        <is>
          <t>Tiramisu</t>
        </is>
      </c>
      <c r="C3924" s="127" t="n">
        <v>17</v>
      </c>
      <c r="D3924" s="125" t="n"/>
    </row>
    <row r="3925">
      <c r="A3925" s="126" t="n">
        <v>45963</v>
      </c>
      <c r="B3925" s="125" t="inlineStr">
        <is>
          <t>Chocolate Fondant</t>
        </is>
      </c>
      <c r="C3925" s="127" t="n">
        <v>7</v>
      </c>
      <c r="D3925" s="125" t="n"/>
    </row>
    <row r="3926">
      <c r="A3926" s="126" t="n">
        <v>45963</v>
      </c>
      <c r="B3926" s="125" t="inlineStr">
        <is>
          <t>Lemon Sorbet</t>
        </is>
      </c>
      <c r="C3926" s="127" t="n">
        <v>4</v>
      </c>
      <c r="D3926" s="125" t="n"/>
    </row>
    <row r="3927">
      <c r="A3927" s="126" t="n">
        <v>45963</v>
      </c>
      <c r="B3927" s="125" t="inlineStr">
        <is>
          <t>Espresso</t>
        </is>
      </c>
      <c r="C3927" s="127" t="n">
        <v>40</v>
      </c>
      <c r="D3927" s="125" t="n"/>
    </row>
    <row r="3928">
      <c r="A3928" s="126" t="n">
        <v>45963</v>
      </c>
      <c r="B3928" s="125" t="inlineStr">
        <is>
          <t>Cappuccino</t>
        </is>
      </c>
      <c r="C3928" s="127" t="n">
        <v>28</v>
      </c>
      <c r="D3928" s="125" t="n"/>
    </row>
    <row r="3929">
      <c r="A3929" s="126" t="n">
        <v>45963</v>
      </c>
      <c r="B3929" s="125" t="inlineStr">
        <is>
          <t>Homemade Lemonade</t>
        </is>
      </c>
      <c r="C3929" s="127" t="n">
        <v>18</v>
      </c>
      <c r="D3929" s="125" t="n"/>
    </row>
    <row r="3930">
      <c r="A3930" s="126" t="n">
        <v>45965</v>
      </c>
      <c r="B3930" s="125" t="inlineStr">
        <is>
          <t>Bruschetta</t>
        </is>
      </c>
      <c r="C3930" s="127" t="n">
        <v>7</v>
      </c>
      <c r="D3930" s="125" t="n"/>
    </row>
    <row r="3931">
      <c r="A3931" s="126" t="n">
        <v>45965</v>
      </c>
      <c r="B3931" s="125" t="inlineStr">
        <is>
          <t>Caesar Salad</t>
        </is>
      </c>
      <c r="C3931" s="127" t="n">
        <v>8</v>
      </c>
      <c r="D3931" s="125" t="n"/>
    </row>
    <row r="3932">
      <c r="A3932" s="126" t="n">
        <v>45965</v>
      </c>
      <c r="B3932" s="125" t="inlineStr">
        <is>
          <t>Tomato Soup</t>
        </is>
      </c>
      <c r="C3932" s="127" t="n">
        <v>5</v>
      </c>
      <c r="D3932" s="125" t="n"/>
    </row>
    <row r="3933">
      <c r="A3933" s="126" t="n">
        <v>45965</v>
      </c>
      <c r="B3933" s="125" t="inlineStr">
        <is>
          <t>Spaghetti Carbonara</t>
        </is>
      </c>
      <c r="C3933" s="127" t="n">
        <v>20</v>
      </c>
      <c r="D3933" s="125" t="n"/>
    </row>
    <row r="3934">
      <c r="A3934" s="126" t="n">
        <v>45965</v>
      </c>
      <c r="B3934" s="125" t="inlineStr">
        <is>
          <t>Pizza Margherita</t>
        </is>
      </c>
      <c r="C3934" s="127" t="n">
        <v>16</v>
      </c>
      <c r="D3934" s="125" t="n"/>
    </row>
    <row r="3935">
      <c r="A3935" s="126" t="n">
        <v>45965</v>
      </c>
      <c r="B3935" s="125" t="inlineStr">
        <is>
          <t>Wiener Schnitzel</t>
        </is>
      </c>
      <c r="C3935" s="127" t="n">
        <v>8</v>
      </c>
      <c r="D3935" s="125" t="n"/>
    </row>
    <row r="3936">
      <c r="A3936" s="126" t="n">
        <v>45965</v>
      </c>
      <c r="B3936" s="125" t="inlineStr">
        <is>
          <t>Salmon Fillet</t>
        </is>
      </c>
      <c r="C3936" s="127" t="n">
        <v>4</v>
      </c>
      <c r="D3936" s="125" t="n"/>
    </row>
    <row r="3937">
      <c r="A3937" s="126" t="n">
        <v>45965</v>
      </c>
      <c r="B3937" s="125" t="inlineStr">
        <is>
          <t>Mushroom Risotto</t>
        </is>
      </c>
      <c r="C3937" s="127" t="n">
        <v>2</v>
      </c>
      <c r="D3937" s="125" t="n"/>
    </row>
    <row r="3938">
      <c r="A3938" s="126" t="n">
        <v>45965</v>
      </c>
      <c r="B3938" s="125" t="inlineStr">
        <is>
          <t>Cheeseburger</t>
        </is>
      </c>
      <c r="C3938" s="127" t="n">
        <v>19</v>
      </c>
      <c r="D3938" s="125" t="n"/>
    </row>
    <row r="3939">
      <c r="A3939" s="126" t="n">
        <v>45965</v>
      </c>
      <c r="B3939" s="125" t="inlineStr">
        <is>
          <t>Tiramisu</t>
        </is>
      </c>
      <c r="C3939" s="127" t="n">
        <v>9</v>
      </c>
      <c r="D3939" s="125" t="n"/>
    </row>
    <row r="3940">
      <c r="A3940" s="126" t="n">
        <v>45965</v>
      </c>
      <c r="B3940" s="125" t="inlineStr">
        <is>
          <t>Chocolate Fondant</t>
        </is>
      </c>
      <c r="C3940" s="127" t="n">
        <v>4</v>
      </c>
      <c r="D3940" s="125" t="n"/>
    </row>
    <row r="3941">
      <c r="A3941" s="126" t="n">
        <v>45965</v>
      </c>
      <c r="B3941" s="125" t="inlineStr">
        <is>
          <t>Lemon Sorbet</t>
        </is>
      </c>
      <c r="C3941" s="127" t="n">
        <v>2</v>
      </c>
      <c r="D3941" s="125" t="n"/>
    </row>
    <row r="3942">
      <c r="A3942" s="126" t="n">
        <v>45965</v>
      </c>
      <c r="B3942" s="125" t="inlineStr">
        <is>
          <t>Espresso</t>
        </is>
      </c>
      <c r="C3942" s="127" t="n">
        <v>21</v>
      </c>
      <c r="D3942" s="125" t="n"/>
    </row>
    <row r="3943">
      <c r="A3943" s="126" t="n">
        <v>45965</v>
      </c>
      <c r="B3943" s="125" t="inlineStr">
        <is>
          <t>Cappuccino</t>
        </is>
      </c>
      <c r="C3943" s="127" t="n">
        <v>13</v>
      </c>
      <c r="D3943" s="125" t="n"/>
    </row>
    <row r="3944">
      <c r="A3944" s="126" t="n">
        <v>45965</v>
      </c>
      <c r="B3944" s="125" t="inlineStr">
        <is>
          <t>Homemade Lemonade</t>
        </is>
      </c>
      <c r="C3944" s="127" t="n">
        <v>10</v>
      </c>
      <c r="D3944" s="125" t="n"/>
    </row>
    <row r="3945">
      <c r="A3945" s="126" t="n">
        <v>45966</v>
      </c>
      <c r="B3945" s="125" t="inlineStr">
        <is>
          <t>Bruschetta</t>
        </is>
      </c>
      <c r="C3945" s="127" t="n">
        <v>13</v>
      </c>
      <c r="D3945" s="125" t="n"/>
    </row>
    <row r="3946">
      <c r="A3946" s="126" t="n">
        <v>45966</v>
      </c>
      <c r="B3946" s="125" t="inlineStr">
        <is>
          <t>Caesar Salad</t>
        </is>
      </c>
      <c r="C3946" s="127" t="n">
        <v>11</v>
      </c>
      <c r="D3946" s="125" t="n"/>
    </row>
    <row r="3947">
      <c r="A3947" s="126" t="n">
        <v>45966</v>
      </c>
      <c r="B3947" s="125" t="inlineStr">
        <is>
          <t>Tomato Soup</t>
        </is>
      </c>
      <c r="C3947" s="127" t="n">
        <v>11</v>
      </c>
      <c r="D3947" s="125" t="n"/>
    </row>
    <row r="3948">
      <c r="A3948" s="126" t="n">
        <v>45966</v>
      </c>
      <c r="B3948" s="125" t="inlineStr">
        <is>
          <t>Spaghetti Carbonara</t>
        </is>
      </c>
      <c r="C3948" s="127" t="n">
        <v>15</v>
      </c>
      <c r="D3948" s="125" t="n"/>
    </row>
    <row r="3949">
      <c r="A3949" s="126" t="n">
        <v>45966</v>
      </c>
      <c r="B3949" s="125" t="inlineStr">
        <is>
          <t>Pizza Margherita</t>
        </is>
      </c>
      <c r="C3949" s="127" t="n">
        <v>28</v>
      </c>
      <c r="D3949" s="125" t="n"/>
    </row>
    <row r="3950">
      <c r="A3950" s="126" t="n">
        <v>45966</v>
      </c>
      <c r="B3950" s="125" t="inlineStr">
        <is>
          <t>Wiener Schnitzel</t>
        </is>
      </c>
      <c r="C3950" s="127" t="n">
        <v>14</v>
      </c>
      <c r="D3950" s="125" t="n"/>
    </row>
    <row r="3951">
      <c r="A3951" s="126" t="n">
        <v>45966</v>
      </c>
      <c r="B3951" s="125" t="inlineStr">
        <is>
          <t>Salmon Fillet</t>
        </is>
      </c>
      <c r="C3951" s="127" t="n">
        <v>6</v>
      </c>
      <c r="D3951" s="125" t="n"/>
    </row>
    <row r="3952">
      <c r="A3952" s="126" t="n">
        <v>45966</v>
      </c>
      <c r="B3952" s="125" t="inlineStr">
        <is>
          <t>Mushroom Risotto</t>
        </is>
      </c>
      <c r="C3952" s="127" t="n">
        <v>4</v>
      </c>
      <c r="D3952" s="125" t="n"/>
    </row>
    <row r="3953">
      <c r="A3953" s="126" t="n">
        <v>45966</v>
      </c>
      <c r="B3953" s="125" t="inlineStr">
        <is>
          <t>Cheeseburger</t>
        </is>
      </c>
      <c r="C3953" s="127" t="n">
        <v>20</v>
      </c>
      <c r="D3953" s="125" t="n"/>
    </row>
    <row r="3954">
      <c r="A3954" s="126" t="n">
        <v>45966</v>
      </c>
      <c r="B3954" s="125" t="inlineStr">
        <is>
          <t>Tiramisu</t>
        </is>
      </c>
      <c r="C3954" s="127" t="n">
        <v>15</v>
      </c>
      <c r="D3954" s="125" t="n"/>
    </row>
    <row r="3955">
      <c r="A3955" s="126" t="n">
        <v>45966</v>
      </c>
      <c r="B3955" s="125" t="inlineStr">
        <is>
          <t>Chocolate Fondant</t>
        </is>
      </c>
      <c r="C3955" s="127" t="n">
        <v>6</v>
      </c>
      <c r="D3955" s="125" t="n"/>
    </row>
    <row r="3956">
      <c r="A3956" s="126" t="n">
        <v>45966</v>
      </c>
      <c r="B3956" s="125" t="inlineStr">
        <is>
          <t>Lemon Sorbet</t>
        </is>
      </c>
      <c r="C3956" s="127" t="n">
        <v>4</v>
      </c>
      <c r="D3956" s="125" t="n"/>
    </row>
    <row r="3957">
      <c r="A3957" s="126" t="n">
        <v>45966</v>
      </c>
      <c r="B3957" s="125" t="inlineStr">
        <is>
          <t>Espresso</t>
        </is>
      </c>
      <c r="C3957" s="127" t="n">
        <v>27</v>
      </c>
      <c r="D3957" s="125" t="n"/>
    </row>
    <row r="3958">
      <c r="A3958" s="126" t="n">
        <v>45966</v>
      </c>
      <c r="B3958" s="125" t="inlineStr">
        <is>
          <t>Cappuccino</t>
        </is>
      </c>
      <c r="C3958" s="127" t="n">
        <v>29</v>
      </c>
      <c r="D3958" s="125" t="n"/>
    </row>
    <row r="3959">
      <c r="A3959" s="126" t="n">
        <v>45966</v>
      </c>
      <c r="B3959" s="125" t="inlineStr">
        <is>
          <t>Homemade Lemonade</t>
        </is>
      </c>
      <c r="C3959" s="127" t="n">
        <v>15</v>
      </c>
      <c r="D3959" s="125" t="n"/>
    </row>
    <row r="3960">
      <c r="A3960" s="126" t="n">
        <v>45967</v>
      </c>
      <c r="B3960" s="125" t="inlineStr">
        <is>
          <t>Bruschetta</t>
        </is>
      </c>
      <c r="C3960" s="127" t="n">
        <v>16</v>
      </c>
      <c r="D3960" s="125" t="n"/>
    </row>
    <row r="3961">
      <c r="A3961" s="126" t="n">
        <v>45967</v>
      </c>
      <c r="B3961" s="125" t="inlineStr">
        <is>
          <t>Caesar Salad</t>
        </is>
      </c>
      <c r="C3961" s="127" t="n">
        <v>5</v>
      </c>
      <c r="D3961" s="125" t="n"/>
    </row>
    <row r="3962">
      <c r="A3962" s="126" t="n">
        <v>45967</v>
      </c>
      <c r="B3962" s="125" t="inlineStr">
        <is>
          <t>Tomato Soup</t>
        </is>
      </c>
      <c r="C3962" s="127" t="n">
        <v>9</v>
      </c>
      <c r="D3962" s="125" t="n"/>
    </row>
    <row r="3963">
      <c r="A3963" s="126" t="n">
        <v>45967</v>
      </c>
      <c r="B3963" s="125" t="inlineStr">
        <is>
          <t>Spaghetti Carbonara</t>
        </is>
      </c>
      <c r="C3963" s="127" t="n">
        <v>19</v>
      </c>
      <c r="D3963" s="125" t="n"/>
    </row>
    <row r="3964">
      <c r="A3964" s="126" t="n">
        <v>45967</v>
      </c>
      <c r="B3964" s="125" t="inlineStr">
        <is>
          <t>Pizza Margherita</t>
        </is>
      </c>
      <c r="C3964" s="127" t="n">
        <v>28</v>
      </c>
      <c r="D3964" s="125" t="n"/>
    </row>
    <row r="3965">
      <c r="A3965" s="126" t="n">
        <v>45967</v>
      </c>
      <c r="B3965" s="125" t="inlineStr">
        <is>
          <t>Wiener Schnitzel</t>
        </is>
      </c>
      <c r="C3965" s="127" t="n">
        <v>19</v>
      </c>
      <c r="D3965" s="125" t="n"/>
    </row>
    <row r="3966">
      <c r="A3966" s="126" t="n">
        <v>45967</v>
      </c>
      <c r="B3966" s="125" t="inlineStr">
        <is>
          <t>Salmon Fillet</t>
        </is>
      </c>
      <c r="C3966" s="127" t="n">
        <v>6</v>
      </c>
      <c r="D3966" s="125" t="n"/>
    </row>
    <row r="3967">
      <c r="A3967" s="126" t="n">
        <v>45967</v>
      </c>
      <c r="B3967" s="125" t="inlineStr">
        <is>
          <t>Mushroom Risotto</t>
        </is>
      </c>
      <c r="C3967" s="127" t="n">
        <v>5</v>
      </c>
      <c r="D3967" s="125" t="n"/>
    </row>
    <row r="3968">
      <c r="A3968" s="126" t="n">
        <v>45967</v>
      </c>
      <c r="B3968" s="125" t="inlineStr">
        <is>
          <t>Cheeseburger</t>
        </is>
      </c>
      <c r="C3968" s="127" t="n">
        <v>26</v>
      </c>
      <c r="D3968" s="125" t="n"/>
    </row>
    <row r="3969">
      <c r="A3969" s="126" t="n">
        <v>45967</v>
      </c>
      <c r="B3969" s="125" t="inlineStr">
        <is>
          <t>Tiramisu</t>
        </is>
      </c>
      <c r="C3969" s="127" t="n">
        <v>10</v>
      </c>
      <c r="D3969" s="125" t="n"/>
    </row>
    <row r="3970">
      <c r="A3970" s="126" t="n">
        <v>45967</v>
      </c>
      <c r="B3970" s="125" t="inlineStr">
        <is>
          <t>Chocolate Fondant</t>
        </is>
      </c>
      <c r="C3970" s="127" t="n">
        <v>5</v>
      </c>
      <c r="D3970" s="125" t="n"/>
    </row>
    <row r="3971">
      <c r="A3971" s="126" t="n">
        <v>45967</v>
      </c>
      <c r="B3971" s="125" t="inlineStr">
        <is>
          <t>Lemon Sorbet</t>
        </is>
      </c>
      <c r="C3971" s="127" t="n">
        <v>4</v>
      </c>
      <c r="D3971" s="125" t="n"/>
    </row>
    <row r="3972">
      <c r="A3972" s="126" t="n">
        <v>45967</v>
      </c>
      <c r="B3972" s="125" t="inlineStr">
        <is>
          <t>Espresso</t>
        </is>
      </c>
      <c r="C3972" s="127" t="n">
        <v>34</v>
      </c>
      <c r="D3972" s="125" t="n"/>
    </row>
    <row r="3973">
      <c r="A3973" s="126" t="n">
        <v>45967</v>
      </c>
      <c r="B3973" s="125" t="inlineStr">
        <is>
          <t>Cappuccino</t>
        </is>
      </c>
      <c r="C3973" s="127" t="n">
        <v>16</v>
      </c>
      <c r="D3973" s="125" t="n"/>
    </row>
    <row r="3974">
      <c r="A3974" s="126" t="n">
        <v>45967</v>
      </c>
      <c r="B3974" s="125" t="inlineStr">
        <is>
          <t>Homemade Lemonade</t>
        </is>
      </c>
      <c r="C3974" s="127" t="n">
        <v>20</v>
      </c>
      <c r="D3974" s="125" t="n"/>
    </row>
    <row r="3975">
      <c r="A3975" s="126" t="n">
        <v>45968</v>
      </c>
      <c r="B3975" s="125" t="inlineStr">
        <is>
          <t>Bruschetta</t>
        </is>
      </c>
      <c r="C3975" s="127" t="n">
        <v>13</v>
      </c>
      <c r="D3975" s="125" t="n"/>
    </row>
    <row r="3976">
      <c r="A3976" s="126" t="n">
        <v>45968</v>
      </c>
      <c r="B3976" s="125" t="inlineStr">
        <is>
          <t>Caesar Salad</t>
        </is>
      </c>
      <c r="C3976" s="127" t="n">
        <v>17</v>
      </c>
      <c r="D3976" s="125" t="n"/>
    </row>
    <row r="3977">
      <c r="A3977" s="126" t="n">
        <v>45968</v>
      </c>
      <c r="B3977" s="125" t="inlineStr">
        <is>
          <t>Tomato Soup</t>
        </is>
      </c>
      <c r="C3977" s="127" t="n">
        <v>14</v>
      </c>
      <c r="D3977" s="125" t="n"/>
    </row>
    <row r="3978">
      <c r="A3978" s="126" t="n">
        <v>45968</v>
      </c>
      <c r="B3978" s="125" t="inlineStr">
        <is>
          <t>Spaghetti Carbonara</t>
        </is>
      </c>
      <c r="C3978" s="127" t="n">
        <v>27</v>
      </c>
      <c r="D3978" s="125" t="n"/>
    </row>
    <row r="3979">
      <c r="A3979" s="126" t="n">
        <v>45968</v>
      </c>
      <c r="B3979" s="125" t="inlineStr">
        <is>
          <t>Pizza Margherita</t>
        </is>
      </c>
      <c r="C3979" s="127" t="n">
        <v>46</v>
      </c>
      <c r="D3979" s="125" t="n"/>
    </row>
    <row r="3980">
      <c r="A3980" s="126" t="n">
        <v>45968</v>
      </c>
      <c r="B3980" s="125" t="inlineStr">
        <is>
          <t>Wiener Schnitzel</t>
        </is>
      </c>
      <c r="C3980" s="127" t="n">
        <v>18</v>
      </c>
      <c r="D3980" s="125" t="n"/>
    </row>
    <row r="3981">
      <c r="A3981" s="126" t="n">
        <v>45968</v>
      </c>
      <c r="B3981" s="125" t="inlineStr">
        <is>
          <t>Salmon Fillet</t>
        </is>
      </c>
      <c r="C3981" s="127" t="n">
        <v>9</v>
      </c>
      <c r="D3981" s="125" t="n"/>
    </row>
    <row r="3982">
      <c r="A3982" s="126" t="n">
        <v>45968</v>
      </c>
      <c r="B3982" s="125" t="inlineStr">
        <is>
          <t>Mushroom Risotto</t>
        </is>
      </c>
      <c r="C3982" s="127" t="n">
        <v>7</v>
      </c>
      <c r="D3982" s="125" t="n"/>
    </row>
    <row r="3983">
      <c r="A3983" s="126" t="n">
        <v>45968</v>
      </c>
      <c r="B3983" s="125" t="inlineStr">
        <is>
          <t>Cheeseburger</t>
        </is>
      </c>
      <c r="C3983" s="127" t="n">
        <v>26</v>
      </c>
      <c r="D3983" s="125" t="n"/>
    </row>
    <row r="3984">
      <c r="A3984" s="126" t="n">
        <v>45968</v>
      </c>
      <c r="B3984" s="125" t="inlineStr">
        <is>
          <t>Tiramisu</t>
        </is>
      </c>
      <c r="C3984" s="127" t="n">
        <v>14</v>
      </c>
      <c r="D3984" s="125" t="n"/>
    </row>
    <row r="3985">
      <c r="A3985" s="126" t="n">
        <v>45968</v>
      </c>
      <c r="B3985" s="125" t="inlineStr">
        <is>
          <t>Chocolate Fondant</t>
        </is>
      </c>
      <c r="C3985" s="127" t="n">
        <v>7</v>
      </c>
      <c r="D3985" s="125" t="n"/>
    </row>
    <row r="3986">
      <c r="A3986" s="126" t="n">
        <v>45968</v>
      </c>
      <c r="B3986" s="125" t="inlineStr">
        <is>
          <t>Lemon Sorbet</t>
        </is>
      </c>
      <c r="C3986" s="127" t="n">
        <v>1</v>
      </c>
      <c r="D3986" s="125" t="n"/>
    </row>
    <row r="3987">
      <c r="A3987" s="126" t="n">
        <v>45968</v>
      </c>
      <c r="B3987" s="125" t="inlineStr">
        <is>
          <t>Espresso</t>
        </is>
      </c>
      <c r="C3987" s="127" t="n">
        <v>38</v>
      </c>
      <c r="D3987" s="125" t="n"/>
    </row>
    <row r="3988">
      <c r="A3988" s="126" t="n">
        <v>45968</v>
      </c>
      <c r="B3988" s="125" t="inlineStr">
        <is>
          <t>Cappuccino</t>
        </is>
      </c>
      <c r="C3988" s="127" t="n">
        <v>22</v>
      </c>
      <c r="D3988" s="125" t="n"/>
    </row>
    <row r="3989">
      <c r="A3989" s="126" t="n">
        <v>45968</v>
      </c>
      <c r="B3989" s="125" t="inlineStr">
        <is>
          <t>Homemade Lemonade</t>
        </is>
      </c>
      <c r="C3989" s="127" t="n">
        <v>30</v>
      </c>
      <c r="D3989" s="125" t="n"/>
    </row>
    <row r="3990">
      <c r="A3990" s="126" t="n">
        <v>45969</v>
      </c>
      <c r="B3990" s="125" t="inlineStr">
        <is>
          <t>Bruschetta</t>
        </is>
      </c>
      <c r="C3990" s="127" t="n">
        <v>15</v>
      </c>
      <c r="D3990" s="125" t="n"/>
    </row>
    <row r="3991">
      <c r="A3991" s="126" t="n">
        <v>45969</v>
      </c>
      <c r="B3991" s="125" t="inlineStr">
        <is>
          <t>Caesar Salad</t>
        </is>
      </c>
      <c r="C3991" s="127" t="n">
        <v>9</v>
      </c>
      <c r="D3991" s="125" t="n"/>
    </row>
    <row r="3992">
      <c r="A3992" s="126" t="n">
        <v>45969</v>
      </c>
      <c r="B3992" s="125" t="inlineStr">
        <is>
          <t>Tomato Soup</t>
        </is>
      </c>
      <c r="C3992" s="127" t="n">
        <v>15</v>
      </c>
      <c r="D3992" s="125" t="n"/>
    </row>
    <row r="3993">
      <c r="A3993" s="126" t="n">
        <v>45969</v>
      </c>
      <c r="B3993" s="125" t="inlineStr">
        <is>
          <t>Spaghetti Carbonara</t>
        </is>
      </c>
      <c r="C3993" s="127" t="n">
        <v>36</v>
      </c>
      <c r="D3993" s="125" t="n"/>
    </row>
    <row r="3994">
      <c r="A3994" s="126" t="n">
        <v>45969</v>
      </c>
      <c r="B3994" s="125" t="inlineStr">
        <is>
          <t>Pizza Margherita</t>
        </is>
      </c>
      <c r="C3994" s="127" t="n">
        <v>39</v>
      </c>
      <c r="D3994" s="125" t="n"/>
    </row>
    <row r="3995">
      <c r="A3995" s="126" t="n">
        <v>45969</v>
      </c>
      <c r="B3995" s="125" t="inlineStr">
        <is>
          <t>Wiener Schnitzel</t>
        </is>
      </c>
      <c r="C3995" s="127" t="n">
        <v>33</v>
      </c>
      <c r="D3995" s="125" t="n"/>
    </row>
    <row r="3996">
      <c r="A3996" s="126" t="n">
        <v>45969</v>
      </c>
      <c r="B3996" s="125" t="inlineStr">
        <is>
          <t>Salmon Fillet</t>
        </is>
      </c>
      <c r="C3996" s="127" t="n">
        <v>10</v>
      </c>
      <c r="D3996" s="125" t="n"/>
    </row>
    <row r="3997">
      <c r="A3997" s="126" t="n">
        <v>45969</v>
      </c>
      <c r="B3997" s="125" t="inlineStr">
        <is>
          <t>Mushroom Risotto</t>
        </is>
      </c>
      <c r="C3997" s="127" t="n">
        <v>7</v>
      </c>
      <c r="D3997" s="125" t="n"/>
    </row>
    <row r="3998">
      <c r="A3998" s="126" t="n">
        <v>45969</v>
      </c>
      <c r="B3998" s="125" t="inlineStr">
        <is>
          <t>Cheeseburger</t>
        </is>
      </c>
      <c r="C3998" s="127" t="n">
        <v>26</v>
      </c>
      <c r="D3998" s="125" t="n"/>
    </row>
    <row r="3999">
      <c r="A3999" s="126" t="n">
        <v>45969</v>
      </c>
      <c r="B3999" s="125" t="inlineStr">
        <is>
          <t>Tiramisu</t>
        </is>
      </c>
      <c r="C3999" s="127" t="n">
        <v>10</v>
      </c>
      <c r="D3999" s="125" t="n"/>
    </row>
    <row r="4000">
      <c r="A4000" s="126" t="n">
        <v>45969</v>
      </c>
      <c r="B4000" s="125" t="inlineStr">
        <is>
          <t>Chocolate Fondant</t>
        </is>
      </c>
      <c r="C4000" s="127" t="n">
        <v>9</v>
      </c>
      <c r="D4000" s="125" t="n"/>
    </row>
    <row r="4001">
      <c r="A4001" s="126" t="n">
        <v>45969</v>
      </c>
      <c r="B4001" s="125" t="inlineStr">
        <is>
          <t>Lemon Sorbet</t>
        </is>
      </c>
      <c r="C4001" s="127" t="n">
        <v>5</v>
      </c>
      <c r="D4001" s="125" t="n"/>
    </row>
    <row r="4002">
      <c r="A4002" s="126" t="n">
        <v>45969</v>
      </c>
      <c r="B4002" s="125" t="inlineStr">
        <is>
          <t>Espresso</t>
        </is>
      </c>
      <c r="C4002" s="127" t="n">
        <v>43</v>
      </c>
      <c r="D4002" s="125" t="n"/>
    </row>
    <row r="4003">
      <c r="A4003" s="126" t="n">
        <v>45969</v>
      </c>
      <c r="B4003" s="125" t="inlineStr">
        <is>
          <t>Cappuccino</t>
        </is>
      </c>
      <c r="C4003" s="127" t="n">
        <v>28</v>
      </c>
      <c r="D4003" s="125" t="n"/>
    </row>
    <row r="4004">
      <c r="A4004" s="126" t="n">
        <v>45969</v>
      </c>
      <c r="B4004" s="125" t="inlineStr">
        <is>
          <t>Homemade Lemonade</t>
        </is>
      </c>
      <c r="C4004" s="127" t="n">
        <v>28</v>
      </c>
      <c r="D4004" s="125" t="n"/>
    </row>
    <row r="4005">
      <c r="A4005" s="126" t="n">
        <v>45970</v>
      </c>
      <c r="B4005" s="125" t="inlineStr">
        <is>
          <t>Bruschetta</t>
        </is>
      </c>
      <c r="C4005" s="127" t="n">
        <v>10</v>
      </c>
      <c r="D4005" s="125" t="n"/>
    </row>
    <row r="4006">
      <c r="A4006" s="126" t="n">
        <v>45970</v>
      </c>
      <c r="B4006" s="125" t="inlineStr">
        <is>
          <t>Caesar Salad</t>
        </is>
      </c>
      <c r="C4006" s="127" t="n">
        <v>13</v>
      </c>
      <c r="D4006" s="125" t="n"/>
    </row>
    <row r="4007">
      <c r="A4007" s="126" t="n">
        <v>45970</v>
      </c>
      <c r="B4007" s="125" t="inlineStr">
        <is>
          <t>Tomato Soup</t>
        </is>
      </c>
      <c r="C4007" s="127" t="n">
        <v>13</v>
      </c>
      <c r="D4007" s="125" t="n"/>
    </row>
    <row r="4008">
      <c r="A4008" s="126" t="n">
        <v>45970</v>
      </c>
      <c r="B4008" s="125" t="inlineStr">
        <is>
          <t>Spaghetti Carbonara</t>
        </is>
      </c>
      <c r="C4008" s="127" t="n">
        <v>35</v>
      </c>
      <c r="D4008" s="125" t="n"/>
    </row>
    <row r="4009">
      <c r="A4009" s="126" t="n">
        <v>45970</v>
      </c>
      <c r="B4009" s="125" t="inlineStr">
        <is>
          <t>Pizza Margherita</t>
        </is>
      </c>
      <c r="C4009" s="127" t="n">
        <v>36</v>
      </c>
      <c r="D4009" s="125" t="n"/>
    </row>
    <row r="4010">
      <c r="A4010" s="126" t="n">
        <v>45970</v>
      </c>
      <c r="B4010" s="125" t="inlineStr">
        <is>
          <t>Wiener Schnitzel</t>
        </is>
      </c>
      <c r="C4010" s="127" t="n">
        <v>20</v>
      </c>
      <c r="D4010" s="125" t="n"/>
    </row>
    <row r="4011">
      <c r="A4011" s="126" t="n">
        <v>45970</v>
      </c>
      <c r="B4011" s="125" t="inlineStr">
        <is>
          <t>Salmon Fillet</t>
        </is>
      </c>
      <c r="C4011" s="127" t="n">
        <v>8</v>
      </c>
      <c r="D4011" s="125" t="n"/>
    </row>
    <row r="4012">
      <c r="A4012" s="126" t="n">
        <v>45970</v>
      </c>
      <c r="B4012" s="125" t="inlineStr">
        <is>
          <t>Mushroom Risotto</t>
        </is>
      </c>
      <c r="C4012" s="127" t="n">
        <v>7</v>
      </c>
      <c r="D4012" s="125" t="n"/>
    </row>
    <row r="4013">
      <c r="A4013" s="126" t="n">
        <v>45970</v>
      </c>
      <c r="B4013" s="125" t="inlineStr">
        <is>
          <t>Cheeseburger</t>
        </is>
      </c>
      <c r="C4013" s="127" t="n">
        <v>23</v>
      </c>
      <c r="D4013" s="125" t="n"/>
    </row>
    <row r="4014">
      <c r="A4014" s="126" t="n">
        <v>45970</v>
      </c>
      <c r="B4014" s="125" t="inlineStr">
        <is>
          <t>Tiramisu</t>
        </is>
      </c>
      <c r="C4014" s="127" t="n">
        <v>13</v>
      </c>
      <c r="D4014" s="125" t="n"/>
    </row>
    <row r="4015">
      <c r="A4015" s="126" t="n">
        <v>45970</v>
      </c>
      <c r="B4015" s="125" t="inlineStr">
        <is>
          <t>Chocolate Fondant</t>
        </is>
      </c>
      <c r="C4015" s="127" t="n">
        <v>6</v>
      </c>
      <c r="D4015" s="125" t="n"/>
    </row>
    <row r="4016">
      <c r="A4016" s="126" t="n">
        <v>45970</v>
      </c>
      <c r="B4016" s="125" t="inlineStr">
        <is>
          <t>Lemon Sorbet</t>
        </is>
      </c>
      <c r="C4016" s="127" t="n">
        <v>2</v>
      </c>
      <c r="D4016" s="125" t="n"/>
    </row>
    <row r="4017">
      <c r="A4017" s="126" t="n">
        <v>45970</v>
      </c>
      <c r="B4017" s="125" t="inlineStr">
        <is>
          <t>Espresso</t>
        </is>
      </c>
      <c r="C4017" s="127" t="n">
        <v>33</v>
      </c>
      <c r="D4017" s="125" t="n"/>
    </row>
    <row r="4018">
      <c r="A4018" s="126" t="n">
        <v>45970</v>
      </c>
      <c r="B4018" s="125" t="inlineStr">
        <is>
          <t>Cappuccino</t>
        </is>
      </c>
      <c r="C4018" s="127" t="n">
        <v>30</v>
      </c>
      <c r="D4018" s="125" t="n"/>
    </row>
    <row r="4019">
      <c r="A4019" s="126" t="n">
        <v>45970</v>
      </c>
      <c r="B4019" s="125" t="inlineStr">
        <is>
          <t>Homemade Lemonade</t>
        </is>
      </c>
      <c r="C4019" s="127" t="n">
        <v>24</v>
      </c>
      <c r="D4019" s="125" t="n"/>
    </row>
    <row r="4020">
      <c r="A4020" s="126" t="n">
        <v>45972</v>
      </c>
      <c r="B4020" s="125" t="inlineStr">
        <is>
          <t>Bruschetta</t>
        </is>
      </c>
      <c r="C4020" s="127" t="n">
        <v>10</v>
      </c>
      <c r="D4020" s="125" t="n"/>
    </row>
    <row r="4021">
      <c r="A4021" s="126" t="n">
        <v>45972</v>
      </c>
      <c r="B4021" s="125" t="inlineStr">
        <is>
          <t>Caesar Salad</t>
        </is>
      </c>
      <c r="C4021" s="127" t="n">
        <v>8</v>
      </c>
      <c r="D4021" s="125" t="n"/>
    </row>
    <row r="4022">
      <c r="A4022" s="126" t="n">
        <v>45972</v>
      </c>
      <c r="B4022" s="125" t="inlineStr">
        <is>
          <t>Tomato Soup</t>
        </is>
      </c>
      <c r="C4022" s="127" t="n">
        <v>6</v>
      </c>
      <c r="D4022" s="125" t="n"/>
    </row>
    <row r="4023">
      <c r="A4023" s="126" t="n">
        <v>45972</v>
      </c>
      <c r="B4023" s="125" t="inlineStr">
        <is>
          <t>Spaghetti Carbonara</t>
        </is>
      </c>
      <c r="C4023" s="127" t="n">
        <v>19</v>
      </c>
      <c r="D4023" s="125" t="n"/>
    </row>
    <row r="4024">
      <c r="A4024" s="126" t="n">
        <v>45972</v>
      </c>
      <c r="B4024" s="125" t="inlineStr">
        <is>
          <t>Pizza Margherita</t>
        </is>
      </c>
      <c r="C4024" s="127" t="n">
        <v>25</v>
      </c>
      <c r="D4024" s="125" t="n"/>
    </row>
    <row r="4025">
      <c r="A4025" s="126" t="n">
        <v>45972</v>
      </c>
      <c r="B4025" s="125" t="inlineStr">
        <is>
          <t>Wiener Schnitzel</t>
        </is>
      </c>
      <c r="C4025" s="127" t="n">
        <v>14</v>
      </c>
      <c r="D4025" s="125" t="n"/>
    </row>
    <row r="4026">
      <c r="A4026" s="126" t="n">
        <v>45972</v>
      </c>
      <c r="B4026" s="125" t="inlineStr">
        <is>
          <t>Salmon Fillet</t>
        </is>
      </c>
      <c r="C4026" s="127" t="n">
        <v>6</v>
      </c>
      <c r="D4026" s="125" t="n"/>
    </row>
    <row r="4027">
      <c r="A4027" s="126" t="n">
        <v>45972</v>
      </c>
      <c r="B4027" s="125" t="inlineStr">
        <is>
          <t>Mushroom Risotto</t>
        </is>
      </c>
      <c r="C4027" s="127" t="n">
        <v>3</v>
      </c>
      <c r="D4027" s="125" t="n"/>
    </row>
    <row r="4028">
      <c r="A4028" s="126" t="n">
        <v>45972</v>
      </c>
      <c r="B4028" s="125" t="inlineStr">
        <is>
          <t>Cheeseburger</t>
        </is>
      </c>
      <c r="C4028" s="127" t="n">
        <v>14</v>
      </c>
      <c r="D4028" s="125" t="n"/>
    </row>
    <row r="4029">
      <c r="A4029" s="126" t="n">
        <v>45972</v>
      </c>
      <c r="B4029" s="125" t="inlineStr">
        <is>
          <t>Tiramisu</t>
        </is>
      </c>
      <c r="C4029" s="127" t="n">
        <v>14</v>
      </c>
      <c r="D4029" s="125" t="n"/>
    </row>
    <row r="4030">
      <c r="A4030" s="126" t="n">
        <v>45972</v>
      </c>
      <c r="B4030" s="125" t="inlineStr">
        <is>
          <t>Chocolate Fondant</t>
        </is>
      </c>
      <c r="C4030" s="127" t="n">
        <v>4</v>
      </c>
      <c r="D4030" s="125" t="n"/>
    </row>
    <row r="4031">
      <c r="A4031" s="126" t="n">
        <v>45972</v>
      </c>
      <c r="B4031" s="125" t="inlineStr">
        <is>
          <t>Lemon Sorbet</t>
        </is>
      </c>
      <c r="C4031" s="127" t="n">
        <v>3</v>
      </c>
      <c r="D4031" s="125" t="n"/>
    </row>
    <row r="4032">
      <c r="A4032" s="126" t="n">
        <v>45972</v>
      </c>
      <c r="B4032" s="125" t="inlineStr">
        <is>
          <t>Espresso</t>
        </is>
      </c>
      <c r="C4032" s="127" t="n">
        <v>23</v>
      </c>
      <c r="D4032" s="125" t="n"/>
    </row>
    <row r="4033">
      <c r="A4033" s="126" t="n">
        <v>45972</v>
      </c>
      <c r="B4033" s="125" t="inlineStr">
        <is>
          <t>Cappuccino</t>
        </is>
      </c>
      <c r="C4033" s="127" t="n">
        <v>23</v>
      </c>
      <c r="D4033" s="125" t="n"/>
    </row>
    <row r="4034">
      <c r="A4034" s="126" t="n">
        <v>45972</v>
      </c>
      <c r="B4034" s="125" t="inlineStr">
        <is>
          <t>Homemade Lemonade</t>
        </is>
      </c>
      <c r="C4034" s="127" t="n">
        <v>13</v>
      </c>
      <c r="D4034" s="125" t="n"/>
    </row>
    <row r="4035">
      <c r="A4035" s="126" t="n">
        <v>45973</v>
      </c>
      <c r="B4035" s="125" t="inlineStr">
        <is>
          <t>Bruschetta</t>
        </is>
      </c>
      <c r="C4035" s="127" t="n">
        <v>9</v>
      </c>
      <c r="D4035" s="125" t="n"/>
    </row>
    <row r="4036">
      <c r="A4036" s="126" t="n">
        <v>45973</v>
      </c>
      <c r="B4036" s="125" t="inlineStr">
        <is>
          <t>Caesar Salad</t>
        </is>
      </c>
      <c r="C4036" s="127" t="n">
        <v>9</v>
      </c>
      <c r="D4036" s="125" t="n"/>
    </row>
    <row r="4037">
      <c r="A4037" s="126" t="n">
        <v>45973</v>
      </c>
      <c r="B4037" s="125" t="inlineStr">
        <is>
          <t>Tomato Soup</t>
        </is>
      </c>
      <c r="C4037" s="127" t="n">
        <v>7</v>
      </c>
      <c r="D4037" s="125" t="n"/>
    </row>
    <row r="4038">
      <c r="A4038" s="126" t="n">
        <v>45973</v>
      </c>
      <c r="B4038" s="125" t="inlineStr">
        <is>
          <t>Spaghetti Carbonara</t>
        </is>
      </c>
      <c r="C4038" s="127" t="n">
        <v>23</v>
      </c>
      <c r="D4038" s="125" t="n"/>
    </row>
    <row r="4039">
      <c r="A4039" s="126" t="n">
        <v>45973</v>
      </c>
      <c r="B4039" s="125" t="inlineStr">
        <is>
          <t>Pizza Margherita</t>
        </is>
      </c>
      <c r="C4039" s="127" t="n">
        <v>23</v>
      </c>
      <c r="D4039" s="125" t="n"/>
    </row>
    <row r="4040">
      <c r="A4040" s="126" t="n">
        <v>45973</v>
      </c>
      <c r="B4040" s="125" t="inlineStr">
        <is>
          <t>Wiener Schnitzel</t>
        </is>
      </c>
      <c r="C4040" s="127" t="n">
        <v>15</v>
      </c>
      <c r="D4040" s="125" t="n"/>
    </row>
    <row r="4041">
      <c r="A4041" s="126" t="n">
        <v>45973</v>
      </c>
      <c r="B4041" s="125" t="inlineStr">
        <is>
          <t>Salmon Fillet</t>
        </is>
      </c>
      <c r="C4041" s="127" t="n">
        <v>5</v>
      </c>
      <c r="D4041" s="125" t="n"/>
    </row>
    <row r="4042">
      <c r="A4042" s="126" t="n">
        <v>45973</v>
      </c>
      <c r="B4042" s="125" t="inlineStr">
        <is>
          <t>Mushroom Risotto</t>
        </is>
      </c>
      <c r="C4042" s="127" t="n">
        <v>5</v>
      </c>
      <c r="D4042" s="125" t="n"/>
    </row>
    <row r="4043">
      <c r="A4043" s="126" t="n">
        <v>45973</v>
      </c>
      <c r="B4043" s="125" t="inlineStr">
        <is>
          <t>Cheeseburger</t>
        </is>
      </c>
      <c r="C4043" s="127" t="n">
        <v>16</v>
      </c>
      <c r="D4043" s="125" t="n"/>
    </row>
    <row r="4044">
      <c r="A4044" s="126" t="n">
        <v>45973</v>
      </c>
      <c r="B4044" s="125" t="inlineStr">
        <is>
          <t>Tiramisu</t>
        </is>
      </c>
      <c r="C4044" s="127" t="n">
        <v>15</v>
      </c>
      <c r="D4044" s="125" t="n"/>
    </row>
    <row r="4045">
      <c r="A4045" s="126" t="n">
        <v>45973</v>
      </c>
      <c r="B4045" s="125" t="inlineStr">
        <is>
          <t>Chocolate Fondant</t>
        </is>
      </c>
      <c r="C4045" s="127" t="n">
        <v>4</v>
      </c>
      <c r="D4045" s="125" t="n"/>
    </row>
    <row r="4046">
      <c r="A4046" s="126" t="n">
        <v>45973</v>
      </c>
      <c r="B4046" s="125" t="inlineStr">
        <is>
          <t>Lemon Sorbet</t>
        </is>
      </c>
      <c r="C4046" s="127" t="n">
        <v>2</v>
      </c>
      <c r="D4046" s="125" t="n"/>
    </row>
    <row r="4047">
      <c r="A4047" s="126" t="n">
        <v>45973</v>
      </c>
      <c r="B4047" s="125" t="inlineStr">
        <is>
          <t>Espresso</t>
        </is>
      </c>
      <c r="C4047" s="127" t="n">
        <v>25</v>
      </c>
      <c r="D4047" s="125" t="n"/>
    </row>
    <row r="4048">
      <c r="A4048" s="126" t="n">
        <v>45973</v>
      </c>
      <c r="B4048" s="125" t="inlineStr">
        <is>
          <t>Cappuccino</t>
        </is>
      </c>
      <c r="C4048" s="127" t="n">
        <v>25</v>
      </c>
      <c r="D4048" s="125" t="n"/>
    </row>
    <row r="4049">
      <c r="A4049" s="126" t="n">
        <v>45973</v>
      </c>
      <c r="B4049" s="125" t="inlineStr">
        <is>
          <t>Homemade Lemonade</t>
        </is>
      </c>
      <c r="C4049" s="127" t="n">
        <v>17</v>
      </c>
      <c r="D4049" s="125" t="n"/>
    </row>
    <row r="4050">
      <c r="A4050" s="126" t="n">
        <v>45974</v>
      </c>
      <c r="B4050" s="125" t="inlineStr">
        <is>
          <t>Bruschetta</t>
        </is>
      </c>
      <c r="C4050" s="127" t="n">
        <v>13</v>
      </c>
      <c r="D4050" s="125" t="n"/>
    </row>
    <row r="4051">
      <c r="A4051" s="126" t="n">
        <v>45974</v>
      </c>
      <c r="B4051" s="125" t="inlineStr">
        <is>
          <t>Caesar Salad</t>
        </is>
      </c>
      <c r="C4051" s="127" t="n">
        <v>10</v>
      </c>
      <c r="D4051" s="125" t="n"/>
    </row>
    <row r="4052">
      <c r="A4052" s="126" t="n">
        <v>45974</v>
      </c>
      <c r="B4052" s="125" t="inlineStr">
        <is>
          <t>Tomato Soup</t>
        </is>
      </c>
      <c r="C4052" s="127" t="n">
        <v>8</v>
      </c>
      <c r="D4052" s="125" t="n"/>
    </row>
    <row r="4053">
      <c r="A4053" s="126" t="n">
        <v>45974</v>
      </c>
      <c r="B4053" s="125" t="inlineStr">
        <is>
          <t>Spaghetti Carbonara</t>
        </is>
      </c>
      <c r="C4053" s="127" t="n">
        <v>18</v>
      </c>
      <c r="D4053" s="125" t="n"/>
    </row>
    <row r="4054">
      <c r="A4054" s="126" t="n">
        <v>45974</v>
      </c>
      <c r="B4054" s="125" t="inlineStr">
        <is>
          <t>Pizza Margherita</t>
        </is>
      </c>
      <c r="C4054" s="127" t="n">
        <v>27</v>
      </c>
      <c r="D4054" s="125" t="n"/>
    </row>
    <row r="4055">
      <c r="A4055" s="126" t="n">
        <v>45974</v>
      </c>
      <c r="B4055" s="125" t="inlineStr">
        <is>
          <t>Wiener Schnitzel</t>
        </is>
      </c>
      <c r="C4055" s="127" t="n">
        <v>15</v>
      </c>
      <c r="D4055" s="125" t="n"/>
    </row>
    <row r="4056">
      <c r="A4056" s="126" t="n">
        <v>45974</v>
      </c>
      <c r="B4056" s="125" t="inlineStr">
        <is>
          <t>Salmon Fillet</t>
        </is>
      </c>
      <c r="C4056" s="127" t="n">
        <v>6</v>
      </c>
      <c r="D4056" s="125" t="n"/>
    </row>
    <row r="4057">
      <c r="A4057" s="126" t="n">
        <v>45974</v>
      </c>
      <c r="B4057" s="125" t="inlineStr">
        <is>
          <t>Mushroom Risotto</t>
        </is>
      </c>
      <c r="C4057" s="127" t="n">
        <v>5</v>
      </c>
      <c r="D4057" s="125" t="n"/>
    </row>
    <row r="4058">
      <c r="A4058" s="126" t="n">
        <v>45974</v>
      </c>
      <c r="B4058" s="125" t="inlineStr">
        <is>
          <t>Cheeseburger</t>
        </is>
      </c>
      <c r="C4058" s="127" t="n">
        <v>23</v>
      </c>
      <c r="D4058" s="125" t="n"/>
    </row>
    <row r="4059">
      <c r="A4059" s="126" t="n">
        <v>45974</v>
      </c>
      <c r="B4059" s="125" t="inlineStr">
        <is>
          <t>Tiramisu</t>
        </is>
      </c>
      <c r="C4059" s="127" t="n">
        <v>14</v>
      </c>
      <c r="D4059" s="125" t="n"/>
    </row>
    <row r="4060">
      <c r="A4060" s="126" t="n">
        <v>45974</v>
      </c>
      <c r="B4060" s="125" t="inlineStr">
        <is>
          <t>Chocolate Fondant</t>
        </is>
      </c>
      <c r="C4060" s="127" t="n">
        <v>5</v>
      </c>
      <c r="D4060" s="125" t="n"/>
    </row>
    <row r="4061">
      <c r="A4061" s="126" t="n">
        <v>45974</v>
      </c>
      <c r="B4061" s="125" t="inlineStr">
        <is>
          <t>Lemon Sorbet</t>
        </is>
      </c>
      <c r="C4061" s="127" t="n">
        <v>2</v>
      </c>
      <c r="D4061" s="125" t="n"/>
    </row>
    <row r="4062">
      <c r="A4062" s="126" t="n">
        <v>45974</v>
      </c>
      <c r="B4062" s="125" t="inlineStr">
        <is>
          <t>Espresso</t>
        </is>
      </c>
      <c r="C4062" s="127" t="n">
        <v>32</v>
      </c>
      <c r="D4062" s="125" t="n"/>
    </row>
    <row r="4063">
      <c r="A4063" s="126" t="n">
        <v>45974</v>
      </c>
      <c r="B4063" s="125" t="inlineStr">
        <is>
          <t>Cappuccino</t>
        </is>
      </c>
      <c r="C4063" s="127" t="n">
        <v>27</v>
      </c>
      <c r="D4063" s="125" t="n"/>
    </row>
    <row r="4064">
      <c r="A4064" s="126" t="n">
        <v>45974</v>
      </c>
      <c r="B4064" s="125" t="inlineStr">
        <is>
          <t>Homemade Lemonade</t>
        </is>
      </c>
      <c r="C4064" s="127" t="n">
        <v>26</v>
      </c>
      <c r="D4064" s="125" t="n"/>
    </row>
    <row r="4065">
      <c r="A4065" s="126" t="n">
        <v>45975</v>
      </c>
      <c r="B4065" s="125" t="inlineStr">
        <is>
          <t>Bruschetta</t>
        </is>
      </c>
      <c r="C4065" s="127" t="n">
        <v>17</v>
      </c>
      <c r="D4065" s="125" t="n"/>
    </row>
    <row r="4066">
      <c r="A4066" s="126" t="n">
        <v>45975</v>
      </c>
      <c r="B4066" s="125" t="inlineStr">
        <is>
          <t>Caesar Salad</t>
        </is>
      </c>
      <c r="C4066" s="127" t="n">
        <v>18</v>
      </c>
      <c r="D4066" s="125" t="n"/>
    </row>
    <row r="4067">
      <c r="A4067" s="126" t="n">
        <v>45975</v>
      </c>
      <c r="B4067" s="125" t="inlineStr">
        <is>
          <t>Tomato Soup</t>
        </is>
      </c>
      <c r="C4067" s="127" t="n">
        <v>16</v>
      </c>
      <c r="D4067" s="125" t="n"/>
    </row>
    <row r="4068">
      <c r="A4068" s="126" t="n">
        <v>45975</v>
      </c>
      <c r="B4068" s="125" t="inlineStr">
        <is>
          <t>Spaghetti Carbonara</t>
        </is>
      </c>
      <c r="C4068" s="127" t="n">
        <v>24</v>
      </c>
      <c r="D4068" s="125" t="n"/>
    </row>
    <row r="4069">
      <c r="A4069" s="126" t="n">
        <v>45975</v>
      </c>
      <c r="B4069" s="125" t="inlineStr">
        <is>
          <t>Pizza Margherita</t>
        </is>
      </c>
      <c r="C4069" s="127" t="n">
        <v>45</v>
      </c>
      <c r="D4069" s="125" t="n"/>
    </row>
    <row r="4070">
      <c r="A4070" s="126" t="n">
        <v>45975</v>
      </c>
      <c r="B4070" s="125" t="inlineStr">
        <is>
          <t>Wiener Schnitzel</t>
        </is>
      </c>
      <c r="C4070" s="127" t="n">
        <v>25</v>
      </c>
      <c r="D4070" s="125" t="n"/>
    </row>
    <row r="4071">
      <c r="A4071" s="126" t="n">
        <v>45975</v>
      </c>
      <c r="B4071" s="125" t="inlineStr">
        <is>
          <t>Salmon Fillet</t>
        </is>
      </c>
      <c r="C4071" s="127" t="n">
        <v>9</v>
      </c>
      <c r="D4071" s="125" t="n"/>
    </row>
    <row r="4072">
      <c r="A4072" s="126" t="n">
        <v>45975</v>
      </c>
      <c r="B4072" s="125" t="inlineStr">
        <is>
          <t>Mushroom Risotto</t>
        </is>
      </c>
      <c r="C4072" s="127" t="n">
        <v>6</v>
      </c>
      <c r="D4072" s="125" t="n"/>
    </row>
    <row r="4073">
      <c r="A4073" s="126" t="n">
        <v>45975</v>
      </c>
      <c r="B4073" s="125" t="inlineStr">
        <is>
          <t>Cheeseburger</t>
        </is>
      </c>
      <c r="C4073" s="127" t="n">
        <v>31</v>
      </c>
      <c r="D4073" s="125" t="n"/>
    </row>
    <row r="4074">
      <c r="A4074" s="126" t="n">
        <v>45975</v>
      </c>
      <c r="B4074" s="125" t="inlineStr">
        <is>
          <t>Tiramisu</t>
        </is>
      </c>
      <c r="C4074" s="127" t="n">
        <v>17</v>
      </c>
      <c r="D4074" s="125" t="n"/>
    </row>
    <row r="4075">
      <c r="A4075" s="126" t="n">
        <v>45975</v>
      </c>
      <c r="B4075" s="125" t="inlineStr">
        <is>
          <t>Chocolate Fondant</t>
        </is>
      </c>
      <c r="C4075" s="127" t="n">
        <v>7</v>
      </c>
      <c r="D4075" s="125" t="n"/>
    </row>
    <row r="4076">
      <c r="A4076" s="126" t="n">
        <v>45975</v>
      </c>
      <c r="B4076" s="125" t="inlineStr">
        <is>
          <t>Lemon Sorbet</t>
        </is>
      </c>
      <c r="C4076" s="127" t="n">
        <v>4</v>
      </c>
      <c r="D4076" s="125" t="n"/>
    </row>
    <row r="4077">
      <c r="A4077" s="126" t="n">
        <v>45975</v>
      </c>
      <c r="B4077" s="125" t="inlineStr">
        <is>
          <t>Espresso</t>
        </is>
      </c>
      <c r="C4077" s="127" t="n">
        <v>56</v>
      </c>
      <c r="D4077" s="125" t="n"/>
    </row>
    <row r="4078">
      <c r="A4078" s="126" t="n">
        <v>45975</v>
      </c>
      <c r="B4078" s="125" t="inlineStr">
        <is>
          <t>Cappuccino</t>
        </is>
      </c>
      <c r="C4078" s="127" t="n">
        <v>32</v>
      </c>
      <c r="D4078" s="125" t="n"/>
    </row>
    <row r="4079">
      <c r="A4079" s="126" t="n">
        <v>45975</v>
      </c>
      <c r="B4079" s="125" t="inlineStr">
        <is>
          <t>Homemade Lemonade</t>
        </is>
      </c>
      <c r="C4079" s="127" t="n">
        <v>29</v>
      </c>
      <c r="D4079" s="125" t="n"/>
    </row>
    <row r="4080">
      <c r="A4080" s="126" t="n">
        <v>45976</v>
      </c>
      <c r="B4080" s="125" t="inlineStr">
        <is>
          <t>Bruschetta</t>
        </is>
      </c>
      <c r="C4080" s="127" t="n">
        <v>19</v>
      </c>
      <c r="D4080" s="125" t="n"/>
    </row>
    <row r="4081">
      <c r="A4081" s="126" t="n">
        <v>45976</v>
      </c>
      <c r="B4081" s="125" t="inlineStr">
        <is>
          <t>Caesar Salad</t>
        </is>
      </c>
      <c r="C4081" s="127" t="n">
        <v>14</v>
      </c>
      <c r="D4081" s="125" t="n"/>
    </row>
    <row r="4082">
      <c r="A4082" s="126" t="n">
        <v>45976</v>
      </c>
      <c r="B4082" s="125" t="inlineStr">
        <is>
          <t>Tomato Soup</t>
        </is>
      </c>
      <c r="C4082" s="127" t="n">
        <v>14</v>
      </c>
      <c r="D4082" s="125" t="n"/>
    </row>
    <row r="4083">
      <c r="A4083" s="126" t="n">
        <v>45976</v>
      </c>
      <c r="B4083" s="125" t="inlineStr">
        <is>
          <t>Spaghetti Carbonara</t>
        </is>
      </c>
      <c r="C4083" s="127" t="n">
        <v>38</v>
      </c>
      <c r="D4083" s="125" t="n"/>
    </row>
    <row r="4084">
      <c r="A4084" s="126" t="n">
        <v>45976</v>
      </c>
      <c r="B4084" s="125" t="inlineStr">
        <is>
          <t>Pizza Margherita</t>
        </is>
      </c>
      <c r="C4084" s="127" t="n">
        <v>37</v>
      </c>
      <c r="D4084" s="125" t="n"/>
    </row>
    <row r="4085">
      <c r="A4085" s="126" t="n">
        <v>45976</v>
      </c>
      <c r="B4085" s="125" t="inlineStr">
        <is>
          <t>Wiener Schnitzel</t>
        </is>
      </c>
      <c r="C4085" s="127" t="n">
        <v>27</v>
      </c>
      <c r="D4085" s="125" t="n"/>
    </row>
    <row r="4086">
      <c r="A4086" s="126" t="n">
        <v>45976</v>
      </c>
      <c r="B4086" s="125" t="inlineStr">
        <is>
          <t>Salmon Fillet</t>
        </is>
      </c>
      <c r="C4086" s="127" t="n">
        <v>7</v>
      </c>
      <c r="D4086" s="125" t="n"/>
    </row>
    <row r="4087">
      <c r="A4087" s="126" t="n">
        <v>45976</v>
      </c>
      <c r="B4087" s="125" t="inlineStr">
        <is>
          <t>Mushroom Risotto</t>
        </is>
      </c>
      <c r="C4087" s="127" t="n">
        <v>6</v>
      </c>
      <c r="D4087" s="125" t="n"/>
    </row>
    <row r="4088">
      <c r="A4088" s="126" t="n">
        <v>45976</v>
      </c>
      <c r="B4088" s="125" t="inlineStr">
        <is>
          <t>Cheeseburger</t>
        </is>
      </c>
      <c r="C4088" s="127" t="n">
        <v>31</v>
      </c>
      <c r="D4088" s="125" t="n"/>
    </row>
    <row r="4089">
      <c r="A4089" s="126" t="n">
        <v>45976</v>
      </c>
      <c r="B4089" s="125" t="inlineStr">
        <is>
          <t>Tiramisu</t>
        </is>
      </c>
      <c r="C4089" s="127" t="n">
        <v>20</v>
      </c>
      <c r="D4089" s="125" t="n"/>
    </row>
    <row r="4090">
      <c r="A4090" s="126" t="n">
        <v>45976</v>
      </c>
      <c r="B4090" s="125" t="inlineStr">
        <is>
          <t>Chocolate Fondant</t>
        </is>
      </c>
      <c r="C4090" s="127" t="n">
        <v>7</v>
      </c>
      <c r="D4090" s="125" t="n"/>
    </row>
    <row r="4091">
      <c r="A4091" s="126" t="n">
        <v>45976</v>
      </c>
      <c r="B4091" s="125" t="inlineStr">
        <is>
          <t>Lemon Sorbet</t>
        </is>
      </c>
      <c r="C4091" s="127" t="n">
        <v>3</v>
      </c>
      <c r="D4091" s="125" t="n"/>
    </row>
    <row r="4092">
      <c r="A4092" s="126" t="n">
        <v>45976</v>
      </c>
      <c r="B4092" s="125" t="inlineStr">
        <is>
          <t>Espresso</t>
        </is>
      </c>
      <c r="C4092" s="127" t="n">
        <v>48</v>
      </c>
      <c r="D4092" s="125" t="n"/>
    </row>
    <row r="4093">
      <c r="A4093" s="126" t="n">
        <v>45976</v>
      </c>
      <c r="B4093" s="125" t="inlineStr">
        <is>
          <t>Cappuccino</t>
        </is>
      </c>
      <c r="C4093" s="127" t="n">
        <v>40</v>
      </c>
      <c r="D4093" s="125" t="n"/>
    </row>
    <row r="4094">
      <c r="A4094" s="126" t="n">
        <v>45976</v>
      </c>
      <c r="B4094" s="125" t="inlineStr">
        <is>
          <t>Homemade Lemonade</t>
        </is>
      </c>
      <c r="C4094" s="127" t="n">
        <v>26</v>
      </c>
      <c r="D4094" s="125" t="n"/>
    </row>
    <row r="4095">
      <c r="A4095" s="126" t="n">
        <v>45977</v>
      </c>
      <c r="B4095" s="125" t="inlineStr">
        <is>
          <t>Bruschetta</t>
        </is>
      </c>
      <c r="C4095" s="127" t="n">
        <v>15</v>
      </c>
      <c r="D4095" s="125" t="n"/>
    </row>
    <row r="4096">
      <c r="A4096" s="126" t="n">
        <v>45977</v>
      </c>
      <c r="B4096" s="125" t="inlineStr">
        <is>
          <t>Caesar Salad</t>
        </is>
      </c>
      <c r="C4096" s="127" t="n">
        <v>9</v>
      </c>
      <c r="D4096" s="125" t="n"/>
    </row>
    <row r="4097">
      <c r="A4097" s="126" t="n">
        <v>45977</v>
      </c>
      <c r="B4097" s="125" t="inlineStr">
        <is>
          <t>Tomato Soup</t>
        </is>
      </c>
      <c r="C4097" s="127" t="n">
        <v>12</v>
      </c>
      <c r="D4097" s="125" t="n"/>
    </row>
    <row r="4098">
      <c r="A4098" s="126" t="n">
        <v>45977</v>
      </c>
      <c r="B4098" s="125" t="inlineStr">
        <is>
          <t>Spaghetti Carbonara</t>
        </is>
      </c>
      <c r="C4098" s="127" t="n">
        <v>30</v>
      </c>
      <c r="D4098" s="125" t="n"/>
    </row>
    <row r="4099">
      <c r="A4099" s="126" t="n">
        <v>45977</v>
      </c>
      <c r="B4099" s="125" t="inlineStr">
        <is>
          <t>Pizza Margherita</t>
        </is>
      </c>
      <c r="C4099" s="127" t="n">
        <v>36</v>
      </c>
      <c r="D4099" s="125" t="n"/>
    </row>
    <row r="4100">
      <c r="A4100" s="126" t="n">
        <v>45977</v>
      </c>
      <c r="B4100" s="125" t="inlineStr">
        <is>
          <t>Wiener Schnitzel</t>
        </is>
      </c>
      <c r="C4100" s="127" t="n">
        <v>17</v>
      </c>
      <c r="D4100" s="125" t="n"/>
    </row>
    <row r="4101">
      <c r="A4101" s="126" t="n">
        <v>45977</v>
      </c>
      <c r="B4101" s="125" t="inlineStr">
        <is>
          <t>Salmon Fillet</t>
        </is>
      </c>
      <c r="C4101" s="127" t="n">
        <v>7</v>
      </c>
      <c r="D4101" s="125" t="n"/>
    </row>
    <row r="4102">
      <c r="A4102" s="126" t="n">
        <v>45977</v>
      </c>
      <c r="B4102" s="125" t="inlineStr">
        <is>
          <t>Mushroom Risotto</t>
        </is>
      </c>
      <c r="C4102" s="127" t="n">
        <v>6</v>
      </c>
      <c r="D4102" s="125" t="n"/>
    </row>
    <row r="4103">
      <c r="A4103" s="126" t="n">
        <v>45977</v>
      </c>
      <c r="B4103" s="125" t="inlineStr">
        <is>
          <t>Cheeseburger</t>
        </is>
      </c>
      <c r="C4103" s="127" t="n">
        <v>29</v>
      </c>
      <c r="D4103" s="125" t="n"/>
    </row>
    <row r="4104">
      <c r="A4104" s="126" t="n">
        <v>45977</v>
      </c>
      <c r="B4104" s="125" t="inlineStr">
        <is>
          <t>Tiramisu</t>
        </is>
      </c>
      <c r="C4104" s="127" t="n">
        <v>18</v>
      </c>
      <c r="D4104" s="125" t="n"/>
    </row>
    <row r="4105">
      <c r="A4105" s="126" t="n">
        <v>45977</v>
      </c>
      <c r="B4105" s="125" t="inlineStr">
        <is>
          <t>Chocolate Fondant</t>
        </is>
      </c>
      <c r="C4105" s="127" t="n">
        <v>7</v>
      </c>
      <c r="D4105" s="125" t="n"/>
    </row>
    <row r="4106">
      <c r="A4106" s="126" t="n">
        <v>45977</v>
      </c>
      <c r="B4106" s="125" t="inlineStr">
        <is>
          <t>Lemon Sorbet</t>
        </is>
      </c>
      <c r="C4106" s="127" t="n">
        <v>3</v>
      </c>
      <c r="D4106" s="125" t="n"/>
    </row>
    <row r="4107">
      <c r="A4107" s="126" t="n">
        <v>45977</v>
      </c>
      <c r="B4107" s="125" t="inlineStr">
        <is>
          <t>Espresso</t>
        </is>
      </c>
      <c r="C4107" s="127" t="n">
        <v>45</v>
      </c>
      <c r="D4107" s="125" t="n"/>
    </row>
    <row r="4108">
      <c r="A4108" s="126" t="n">
        <v>45977</v>
      </c>
      <c r="B4108" s="125" t="inlineStr">
        <is>
          <t>Cappuccino</t>
        </is>
      </c>
      <c r="C4108" s="127" t="n">
        <v>37</v>
      </c>
      <c r="D4108" s="125" t="n"/>
    </row>
    <row r="4109">
      <c r="A4109" s="126" t="n">
        <v>45977</v>
      </c>
      <c r="B4109" s="125" t="inlineStr">
        <is>
          <t>Homemade Lemonade</t>
        </is>
      </c>
      <c r="C4109" s="127" t="n">
        <v>21</v>
      </c>
      <c r="D4109" s="125" t="n"/>
    </row>
    <row r="4110">
      <c r="A4110" s="126" t="n">
        <v>45979</v>
      </c>
      <c r="B4110" s="125" t="inlineStr">
        <is>
          <t>Bruschetta</t>
        </is>
      </c>
      <c r="C4110" s="127" t="n">
        <v>10</v>
      </c>
      <c r="D4110" s="125" t="n"/>
    </row>
    <row r="4111">
      <c r="A4111" s="126" t="n">
        <v>45979</v>
      </c>
      <c r="B4111" s="125" t="inlineStr">
        <is>
          <t>Caesar Salad</t>
        </is>
      </c>
      <c r="C4111" s="127" t="n">
        <v>8</v>
      </c>
      <c r="D4111" s="125" t="n"/>
    </row>
    <row r="4112">
      <c r="A4112" s="126" t="n">
        <v>45979</v>
      </c>
      <c r="B4112" s="125" t="inlineStr">
        <is>
          <t>Tomato Soup</t>
        </is>
      </c>
      <c r="C4112" s="127" t="n">
        <v>7</v>
      </c>
      <c r="D4112" s="125" t="n"/>
    </row>
    <row r="4113">
      <c r="A4113" s="126" t="n">
        <v>45979</v>
      </c>
      <c r="B4113" s="125" t="inlineStr">
        <is>
          <t>Spaghetti Carbonara</t>
        </is>
      </c>
      <c r="C4113" s="127" t="n">
        <v>13</v>
      </c>
      <c r="D4113" s="125" t="n"/>
    </row>
    <row r="4114">
      <c r="A4114" s="126" t="n">
        <v>45979</v>
      </c>
      <c r="B4114" s="125" t="inlineStr">
        <is>
          <t>Pizza Margherita</t>
        </is>
      </c>
      <c r="C4114" s="127" t="n">
        <v>28</v>
      </c>
      <c r="D4114" s="125" t="n"/>
    </row>
    <row r="4115">
      <c r="A4115" s="126" t="n">
        <v>45979</v>
      </c>
      <c r="B4115" s="125" t="inlineStr">
        <is>
          <t>Wiener Schnitzel</t>
        </is>
      </c>
      <c r="C4115" s="127" t="n">
        <v>8</v>
      </c>
      <c r="D4115" s="125" t="n"/>
    </row>
    <row r="4116">
      <c r="A4116" s="126" t="n">
        <v>45979</v>
      </c>
      <c r="B4116" s="125" t="inlineStr">
        <is>
          <t>Salmon Fillet</t>
        </is>
      </c>
      <c r="C4116" s="127" t="n">
        <v>5</v>
      </c>
      <c r="D4116" s="125" t="n"/>
    </row>
    <row r="4117">
      <c r="A4117" s="126" t="n">
        <v>45979</v>
      </c>
      <c r="B4117" s="125" t="inlineStr">
        <is>
          <t>Mushroom Risotto</t>
        </is>
      </c>
      <c r="C4117" s="127" t="n">
        <v>3</v>
      </c>
      <c r="D4117" s="125" t="n"/>
    </row>
    <row r="4118">
      <c r="A4118" s="126" t="n">
        <v>45979</v>
      </c>
      <c r="B4118" s="125" t="inlineStr">
        <is>
          <t>Cheeseburger</t>
        </is>
      </c>
      <c r="C4118" s="127" t="n">
        <v>18</v>
      </c>
      <c r="D4118" s="125" t="n"/>
    </row>
    <row r="4119">
      <c r="A4119" s="126" t="n">
        <v>45979</v>
      </c>
      <c r="B4119" s="125" t="inlineStr">
        <is>
          <t>Tiramisu</t>
        </is>
      </c>
      <c r="C4119" s="127" t="n">
        <v>10</v>
      </c>
      <c r="D4119" s="125" t="n"/>
    </row>
    <row r="4120">
      <c r="A4120" s="126" t="n">
        <v>45979</v>
      </c>
      <c r="B4120" s="125" t="inlineStr">
        <is>
          <t>Chocolate Fondant</t>
        </is>
      </c>
      <c r="C4120" s="127" t="n">
        <v>4</v>
      </c>
      <c r="D4120" s="125" t="n"/>
    </row>
    <row r="4121">
      <c r="A4121" s="126" t="n">
        <v>45979</v>
      </c>
      <c r="B4121" s="125" t="inlineStr">
        <is>
          <t>Lemon Sorbet</t>
        </is>
      </c>
      <c r="C4121" s="127" t="n">
        <v>3</v>
      </c>
      <c r="D4121" s="125" t="n"/>
    </row>
    <row r="4122">
      <c r="A4122" s="126" t="n">
        <v>45979</v>
      </c>
      <c r="B4122" s="125" t="inlineStr">
        <is>
          <t>Espresso</t>
        </is>
      </c>
      <c r="C4122" s="127" t="n">
        <v>26</v>
      </c>
      <c r="D4122" s="125" t="n"/>
    </row>
    <row r="4123">
      <c r="A4123" s="126" t="n">
        <v>45979</v>
      </c>
      <c r="B4123" s="125" t="inlineStr">
        <is>
          <t>Cappuccino</t>
        </is>
      </c>
      <c r="C4123" s="127" t="n">
        <v>18</v>
      </c>
      <c r="D4123" s="125" t="n"/>
    </row>
    <row r="4124">
      <c r="A4124" s="126" t="n">
        <v>45979</v>
      </c>
      <c r="B4124" s="125" t="inlineStr">
        <is>
          <t>Homemade Lemonade</t>
        </is>
      </c>
      <c r="C4124" s="127" t="n">
        <v>16</v>
      </c>
      <c r="D4124" s="125" t="n"/>
    </row>
    <row r="4125">
      <c r="A4125" s="126" t="n">
        <v>45980</v>
      </c>
      <c r="B4125" s="125" t="inlineStr">
        <is>
          <t>Bruschetta</t>
        </is>
      </c>
      <c r="C4125" s="127" t="n">
        <v>12</v>
      </c>
      <c r="D4125" s="125" t="n"/>
    </row>
    <row r="4126">
      <c r="A4126" s="126" t="n">
        <v>45980</v>
      </c>
      <c r="B4126" s="125" t="inlineStr">
        <is>
          <t>Caesar Salad</t>
        </is>
      </c>
      <c r="C4126" s="127" t="n">
        <v>11</v>
      </c>
      <c r="D4126" s="125" t="n"/>
    </row>
    <row r="4127">
      <c r="A4127" s="126" t="n">
        <v>45980</v>
      </c>
      <c r="B4127" s="125" t="inlineStr">
        <is>
          <t>Tomato Soup</t>
        </is>
      </c>
      <c r="C4127" s="127" t="n">
        <v>7</v>
      </c>
      <c r="D4127" s="125" t="n"/>
    </row>
    <row r="4128">
      <c r="A4128" s="126" t="n">
        <v>45980</v>
      </c>
      <c r="B4128" s="125" t="inlineStr">
        <is>
          <t>Spaghetti Carbonara</t>
        </is>
      </c>
      <c r="C4128" s="127" t="n">
        <v>20</v>
      </c>
      <c r="D4128" s="125" t="n"/>
    </row>
    <row r="4129">
      <c r="A4129" s="126" t="n">
        <v>45980</v>
      </c>
      <c r="B4129" s="125" t="inlineStr">
        <is>
          <t>Pizza Margherita</t>
        </is>
      </c>
      <c r="C4129" s="127" t="n">
        <v>23</v>
      </c>
      <c r="D4129" s="125" t="n"/>
    </row>
    <row r="4130">
      <c r="A4130" s="126" t="n">
        <v>45980</v>
      </c>
      <c r="B4130" s="125" t="inlineStr">
        <is>
          <t>Wiener Schnitzel</t>
        </is>
      </c>
      <c r="C4130" s="127" t="n">
        <v>12</v>
      </c>
      <c r="D4130" s="125" t="n"/>
    </row>
    <row r="4131">
      <c r="A4131" s="126" t="n">
        <v>45980</v>
      </c>
      <c r="B4131" s="125" t="inlineStr">
        <is>
          <t>Salmon Fillet</t>
        </is>
      </c>
      <c r="C4131" s="127" t="n">
        <v>5</v>
      </c>
      <c r="D4131" s="125" t="n"/>
    </row>
    <row r="4132">
      <c r="A4132" s="126" t="n">
        <v>45980</v>
      </c>
      <c r="B4132" s="125" t="inlineStr">
        <is>
          <t>Mushroom Risotto</t>
        </is>
      </c>
      <c r="C4132" s="127" t="n">
        <v>5</v>
      </c>
      <c r="D4132" s="125" t="n"/>
    </row>
    <row r="4133">
      <c r="A4133" s="126" t="n">
        <v>45980</v>
      </c>
      <c r="B4133" s="125" t="inlineStr">
        <is>
          <t>Cheeseburger</t>
        </is>
      </c>
      <c r="C4133" s="127" t="n">
        <v>22</v>
      </c>
      <c r="D4133" s="125" t="n"/>
    </row>
    <row r="4134">
      <c r="A4134" s="126" t="n">
        <v>45980</v>
      </c>
      <c r="B4134" s="125" t="inlineStr">
        <is>
          <t>Tiramisu</t>
        </is>
      </c>
      <c r="C4134" s="127" t="n">
        <v>12</v>
      </c>
      <c r="D4134" s="125" t="n"/>
    </row>
    <row r="4135">
      <c r="A4135" s="126" t="n">
        <v>45980</v>
      </c>
      <c r="B4135" s="125" t="inlineStr">
        <is>
          <t>Chocolate Fondant</t>
        </is>
      </c>
      <c r="C4135" s="127" t="n">
        <v>5</v>
      </c>
      <c r="D4135" s="125" t="n"/>
    </row>
    <row r="4136">
      <c r="A4136" s="126" t="n">
        <v>45980</v>
      </c>
      <c r="B4136" s="125" t="inlineStr">
        <is>
          <t>Lemon Sorbet</t>
        </is>
      </c>
      <c r="C4136" s="127" t="n">
        <v>4</v>
      </c>
      <c r="D4136" s="125" t="n"/>
    </row>
    <row r="4137">
      <c r="A4137" s="126" t="n">
        <v>45980</v>
      </c>
      <c r="B4137" s="125" t="inlineStr">
        <is>
          <t>Espresso</t>
        </is>
      </c>
      <c r="C4137" s="127" t="n">
        <v>28</v>
      </c>
      <c r="D4137" s="125" t="n"/>
    </row>
    <row r="4138">
      <c r="A4138" s="126" t="n">
        <v>45980</v>
      </c>
      <c r="B4138" s="125" t="inlineStr">
        <is>
          <t>Cappuccino</t>
        </is>
      </c>
      <c r="C4138" s="127" t="n">
        <v>23</v>
      </c>
      <c r="D4138" s="125" t="n"/>
    </row>
    <row r="4139">
      <c r="A4139" s="126" t="n">
        <v>45980</v>
      </c>
      <c r="B4139" s="125" t="inlineStr">
        <is>
          <t>Homemade Lemonade</t>
        </is>
      </c>
      <c r="C4139" s="127" t="n">
        <v>17</v>
      </c>
      <c r="D4139" s="125" t="n"/>
    </row>
    <row r="4140">
      <c r="A4140" s="126" t="n">
        <v>45981</v>
      </c>
      <c r="B4140" s="125" t="inlineStr">
        <is>
          <t>Bruschetta</t>
        </is>
      </c>
      <c r="C4140" s="127" t="n">
        <v>11</v>
      </c>
      <c r="D4140" s="125" t="n"/>
    </row>
    <row r="4141">
      <c r="A4141" s="126" t="n">
        <v>45981</v>
      </c>
      <c r="B4141" s="125" t="inlineStr">
        <is>
          <t>Caesar Salad</t>
        </is>
      </c>
      <c r="C4141" s="127" t="n">
        <v>9</v>
      </c>
      <c r="D4141" s="125" t="n"/>
    </row>
    <row r="4142">
      <c r="A4142" s="126" t="n">
        <v>45981</v>
      </c>
      <c r="B4142" s="125" t="inlineStr">
        <is>
          <t>Tomato Soup</t>
        </is>
      </c>
      <c r="C4142" s="127" t="n">
        <v>11</v>
      </c>
      <c r="D4142" s="125" t="n"/>
    </row>
    <row r="4143">
      <c r="A4143" s="126" t="n">
        <v>45981</v>
      </c>
      <c r="B4143" s="125" t="inlineStr">
        <is>
          <t>Spaghetti Carbonara</t>
        </is>
      </c>
      <c r="C4143" s="127" t="n">
        <v>23</v>
      </c>
      <c r="D4143" s="125" t="n"/>
    </row>
    <row r="4144">
      <c r="A4144" s="126" t="n">
        <v>45981</v>
      </c>
      <c r="B4144" s="125" t="inlineStr">
        <is>
          <t>Pizza Margherita</t>
        </is>
      </c>
      <c r="C4144" s="127" t="n">
        <v>28</v>
      </c>
      <c r="D4144" s="125" t="n"/>
    </row>
    <row r="4145">
      <c r="A4145" s="126" t="n">
        <v>45981</v>
      </c>
      <c r="B4145" s="125" t="inlineStr">
        <is>
          <t>Wiener Schnitzel</t>
        </is>
      </c>
      <c r="C4145" s="127" t="n">
        <v>13</v>
      </c>
      <c r="D4145" s="125" t="n"/>
    </row>
    <row r="4146">
      <c r="A4146" s="126" t="n">
        <v>45981</v>
      </c>
      <c r="B4146" s="125" t="inlineStr">
        <is>
          <t>Salmon Fillet</t>
        </is>
      </c>
      <c r="C4146" s="127" t="n">
        <v>6</v>
      </c>
      <c r="D4146" s="125" t="n"/>
    </row>
    <row r="4147">
      <c r="A4147" s="126" t="n">
        <v>45981</v>
      </c>
      <c r="B4147" s="125" t="inlineStr">
        <is>
          <t>Mushroom Risotto</t>
        </is>
      </c>
      <c r="C4147" s="127" t="n">
        <v>6</v>
      </c>
      <c r="D4147" s="125" t="n"/>
    </row>
    <row r="4148">
      <c r="A4148" s="126" t="n">
        <v>45981</v>
      </c>
      <c r="B4148" s="125" t="inlineStr">
        <is>
          <t>Cheeseburger</t>
        </is>
      </c>
      <c r="C4148" s="127" t="n">
        <v>16</v>
      </c>
      <c r="D4148" s="125" t="n"/>
    </row>
    <row r="4149">
      <c r="A4149" s="126" t="n">
        <v>45981</v>
      </c>
      <c r="B4149" s="125" t="inlineStr">
        <is>
          <t>Tiramisu</t>
        </is>
      </c>
      <c r="C4149" s="127" t="n">
        <v>12</v>
      </c>
      <c r="D4149" s="125" t="n"/>
    </row>
    <row r="4150">
      <c r="A4150" s="126" t="n">
        <v>45981</v>
      </c>
      <c r="B4150" s="125" t="inlineStr">
        <is>
          <t>Chocolate Fondant</t>
        </is>
      </c>
      <c r="C4150" s="127" t="n">
        <v>7</v>
      </c>
      <c r="D4150" s="125" t="n"/>
    </row>
    <row r="4151">
      <c r="A4151" s="126" t="n">
        <v>45981</v>
      </c>
      <c r="B4151" s="125" t="inlineStr">
        <is>
          <t>Lemon Sorbet</t>
        </is>
      </c>
      <c r="C4151" s="127" t="n">
        <v>4</v>
      </c>
      <c r="D4151" s="125" t="n"/>
    </row>
    <row r="4152">
      <c r="A4152" s="126" t="n">
        <v>45981</v>
      </c>
      <c r="B4152" s="125" t="inlineStr">
        <is>
          <t>Espresso</t>
        </is>
      </c>
      <c r="C4152" s="127" t="n">
        <v>41</v>
      </c>
      <c r="D4152" s="125" t="n"/>
    </row>
    <row r="4153">
      <c r="A4153" s="126" t="n">
        <v>45981</v>
      </c>
      <c r="B4153" s="125" t="inlineStr">
        <is>
          <t>Cappuccino</t>
        </is>
      </c>
      <c r="C4153" s="127" t="n">
        <v>23</v>
      </c>
      <c r="D4153" s="125" t="n"/>
    </row>
    <row r="4154">
      <c r="A4154" s="126" t="n">
        <v>45981</v>
      </c>
      <c r="B4154" s="125" t="inlineStr">
        <is>
          <t>Homemade Lemonade</t>
        </is>
      </c>
      <c r="C4154" s="127" t="n">
        <v>21</v>
      </c>
      <c r="D4154" s="125" t="n"/>
    </row>
    <row r="4155">
      <c r="A4155" s="126" t="n">
        <v>45982</v>
      </c>
      <c r="B4155" s="125" t="inlineStr">
        <is>
          <t>Bruschetta</t>
        </is>
      </c>
      <c r="C4155" s="127" t="n">
        <v>14</v>
      </c>
      <c r="D4155" s="125" t="n"/>
    </row>
    <row r="4156">
      <c r="A4156" s="126" t="n">
        <v>45982</v>
      </c>
      <c r="B4156" s="125" t="inlineStr">
        <is>
          <t>Caesar Salad</t>
        </is>
      </c>
      <c r="C4156" s="127" t="n">
        <v>15</v>
      </c>
      <c r="D4156" s="125" t="n"/>
    </row>
    <row r="4157">
      <c r="A4157" s="126" t="n">
        <v>45982</v>
      </c>
      <c r="B4157" s="125" t="inlineStr">
        <is>
          <t>Tomato Soup</t>
        </is>
      </c>
      <c r="C4157" s="127" t="n">
        <v>11</v>
      </c>
      <c r="D4157" s="125" t="n"/>
    </row>
    <row r="4158">
      <c r="A4158" s="126" t="n">
        <v>45982</v>
      </c>
      <c r="B4158" s="125" t="inlineStr">
        <is>
          <t>Spaghetti Carbonara</t>
        </is>
      </c>
      <c r="C4158" s="127" t="n">
        <v>31</v>
      </c>
      <c r="D4158" s="125" t="n"/>
    </row>
    <row r="4159">
      <c r="A4159" s="126" t="n">
        <v>45982</v>
      </c>
      <c r="B4159" s="125" t="inlineStr">
        <is>
          <t>Pizza Margherita</t>
        </is>
      </c>
      <c r="C4159" s="127" t="n">
        <v>46</v>
      </c>
      <c r="D4159" s="125" t="n"/>
    </row>
    <row r="4160">
      <c r="A4160" s="126" t="n">
        <v>45982</v>
      </c>
      <c r="B4160" s="125" t="inlineStr">
        <is>
          <t>Wiener Schnitzel</t>
        </is>
      </c>
      <c r="C4160" s="127" t="n">
        <v>22</v>
      </c>
      <c r="D4160" s="125" t="n"/>
    </row>
    <row r="4161">
      <c r="A4161" s="126" t="n">
        <v>45982</v>
      </c>
      <c r="B4161" s="125" t="inlineStr">
        <is>
          <t>Salmon Fillet</t>
        </is>
      </c>
      <c r="C4161" s="127" t="n">
        <v>7</v>
      </c>
      <c r="D4161" s="125" t="n"/>
    </row>
    <row r="4162">
      <c r="A4162" s="126" t="n">
        <v>45982</v>
      </c>
      <c r="B4162" s="125" t="inlineStr">
        <is>
          <t>Mushroom Risotto</t>
        </is>
      </c>
      <c r="C4162" s="127" t="n">
        <v>6</v>
      </c>
      <c r="D4162" s="125" t="n"/>
    </row>
    <row r="4163">
      <c r="A4163" s="126" t="n">
        <v>45982</v>
      </c>
      <c r="B4163" s="125" t="inlineStr">
        <is>
          <t>Cheeseburger</t>
        </is>
      </c>
      <c r="C4163" s="127" t="n">
        <v>27</v>
      </c>
      <c r="D4163" s="125" t="n"/>
    </row>
    <row r="4164">
      <c r="A4164" s="126" t="n">
        <v>45982</v>
      </c>
      <c r="B4164" s="125" t="inlineStr">
        <is>
          <t>Tiramisu</t>
        </is>
      </c>
      <c r="C4164" s="127" t="n">
        <v>17</v>
      </c>
      <c r="D4164" s="125" t="n"/>
    </row>
    <row r="4165">
      <c r="A4165" s="126" t="n">
        <v>45982</v>
      </c>
      <c r="B4165" s="125" t="inlineStr">
        <is>
          <t>Chocolate Fondant</t>
        </is>
      </c>
      <c r="C4165" s="127" t="n">
        <v>8</v>
      </c>
      <c r="D4165" s="125" t="n"/>
    </row>
    <row r="4166">
      <c r="A4166" s="126" t="n">
        <v>45982</v>
      </c>
      <c r="B4166" s="125" t="inlineStr">
        <is>
          <t>Lemon Sorbet</t>
        </is>
      </c>
      <c r="C4166" s="127" t="n">
        <v>4</v>
      </c>
      <c r="D4166" s="125" t="n"/>
    </row>
    <row r="4167">
      <c r="A4167" s="126" t="n">
        <v>45982</v>
      </c>
      <c r="B4167" s="125" t="inlineStr">
        <is>
          <t>Espresso</t>
        </is>
      </c>
      <c r="C4167" s="127" t="n">
        <v>54</v>
      </c>
      <c r="D4167" s="125" t="n"/>
    </row>
    <row r="4168">
      <c r="A4168" s="126" t="n">
        <v>45982</v>
      </c>
      <c r="B4168" s="125" t="inlineStr">
        <is>
          <t>Cappuccino</t>
        </is>
      </c>
      <c r="C4168" s="127" t="n">
        <v>21</v>
      </c>
      <c r="D4168" s="125" t="n"/>
    </row>
    <row r="4169">
      <c r="A4169" s="126" t="n">
        <v>45982</v>
      </c>
      <c r="B4169" s="125" t="inlineStr">
        <is>
          <t>Homemade Lemonade</t>
        </is>
      </c>
      <c r="C4169" s="127" t="n">
        <v>20</v>
      </c>
      <c r="D4169" s="125" t="n"/>
    </row>
    <row r="4170">
      <c r="A4170" s="126" t="n">
        <v>45983</v>
      </c>
      <c r="B4170" s="125" t="inlineStr">
        <is>
          <t>Bruschetta</t>
        </is>
      </c>
      <c r="C4170" s="127" t="n">
        <v>14</v>
      </c>
      <c r="D4170" s="125" t="n"/>
    </row>
    <row r="4171">
      <c r="A4171" s="126" t="n">
        <v>45983</v>
      </c>
      <c r="B4171" s="125" t="inlineStr">
        <is>
          <t>Caesar Salad</t>
        </is>
      </c>
      <c r="C4171" s="127" t="n">
        <v>18</v>
      </c>
      <c r="D4171" s="125" t="n"/>
    </row>
    <row r="4172">
      <c r="A4172" s="126" t="n">
        <v>45983</v>
      </c>
      <c r="B4172" s="125" t="inlineStr">
        <is>
          <t>Tomato Soup</t>
        </is>
      </c>
      <c r="C4172" s="127" t="n">
        <v>20</v>
      </c>
      <c r="D4172" s="125" t="n"/>
    </row>
    <row r="4173">
      <c r="A4173" s="126" t="n">
        <v>45983</v>
      </c>
      <c r="B4173" s="125" t="inlineStr">
        <is>
          <t>Spaghetti Carbonara</t>
        </is>
      </c>
      <c r="C4173" s="127" t="n">
        <v>35</v>
      </c>
      <c r="D4173" s="125" t="n"/>
    </row>
    <row r="4174">
      <c r="A4174" s="126" t="n">
        <v>45983</v>
      </c>
      <c r="B4174" s="125" t="inlineStr">
        <is>
          <t>Pizza Margherita</t>
        </is>
      </c>
      <c r="C4174" s="127" t="n">
        <v>43</v>
      </c>
      <c r="D4174" s="125" t="n"/>
    </row>
    <row r="4175">
      <c r="A4175" s="126" t="n">
        <v>45983</v>
      </c>
      <c r="B4175" s="125" t="inlineStr">
        <is>
          <t>Wiener Schnitzel</t>
        </is>
      </c>
      <c r="C4175" s="127" t="n">
        <v>29</v>
      </c>
      <c r="D4175" s="125" t="n"/>
    </row>
    <row r="4176">
      <c r="A4176" s="126" t="n">
        <v>45983</v>
      </c>
      <c r="B4176" s="125" t="inlineStr">
        <is>
          <t>Salmon Fillet</t>
        </is>
      </c>
      <c r="C4176" s="127" t="n">
        <v>5</v>
      </c>
      <c r="D4176" s="125" t="n"/>
    </row>
    <row r="4177">
      <c r="A4177" s="126" t="n">
        <v>45983</v>
      </c>
      <c r="B4177" s="125" t="inlineStr">
        <is>
          <t>Mushroom Risotto</t>
        </is>
      </c>
      <c r="C4177" s="127" t="n">
        <v>7</v>
      </c>
      <c r="D4177" s="125" t="n"/>
    </row>
    <row r="4178">
      <c r="A4178" s="126" t="n">
        <v>45983</v>
      </c>
      <c r="B4178" s="125" t="inlineStr">
        <is>
          <t>Cheeseburger</t>
        </is>
      </c>
      <c r="C4178" s="127" t="n">
        <v>13</v>
      </c>
      <c r="D4178" s="125" t="n"/>
    </row>
    <row r="4179">
      <c r="A4179" s="126" t="n">
        <v>45983</v>
      </c>
      <c r="B4179" s="125" t="inlineStr">
        <is>
          <t>Tiramisu</t>
        </is>
      </c>
      <c r="C4179" s="127" t="n">
        <v>22</v>
      </c>
      <c r="D4179" s="125" t="n"/>
    </row>
    <row r="4180">
      <c r="A4180" s="126" t="n">
        <v>45983</v>
      </c>
      <c r="B4180" s="125" t="inlineStr">
        <is>
          <t>Chocolate Fondant</t>
        </is>
      </c>
      <c r="C4180" s="127" t="n">
        <v>8</v>
      </c>
      <c r="D4180" s="125" t="n"/>
    </row>
    <row r="4181">
      <c r="A4181" s="126" t="n">
        <v>45983</v>
      </c>
      <c r="B4181" s="125" t="inlineStr">
        <is>
          <t>Lemon Sorbet</t>
        </is>
      </c>
      <c r="C4181" s="127" t="n">
        <v>4</v>
      </c>
      <c r="D4181" s="125" t="n"/>
    </row>
    <row r="4182">
      <c r="A4182" s="126" t="n">
        <v>45983</v>
      </c>
      <c r="B4182" s="125" t="inlineStr">
        <is>
          <t>Espresso</t>
        </is>
      </c>
      <c r="C4182" s="127" t="n">
        <v>51</v>
      </c>
      <c r="D4182" s="125" t="n"/>
    </row>
    <row r="4183">
      <c r="A4183" s="126" t="n">
        <v>45983</v>
      </c>
      <c r="B4183" s="125" t="inlineStr">
        <is>
          <t>Cappuccino</t>
        </is>
      </c>
      <c r="C4183" s="127" t="n">
        <v>34</v>
      </c>
      <c r="D4183" s="125" t="n"/>
    </row>
    <row r="4184">
      <c r="A4184" s="126" t="n">
        <v>45983</v>
      </c>
      <c r="B4184" s="125" t="inlineStr">
        <is>
          <t>Homemade Lemonade</t>
        </is>
      </c>
      <c r="C4184" s="127" t="n">
        <v>34</v>
      </c>
      <c r="D4184" s="125" t="n"/>
    </row>
    <row r="4185">
      <c r="A4185" s="126" t="n">
        <v>45984</v>
      </c>
      <c r="B4185" s="125" t="inlineStr">
        <is>
          <t>Bruschetta</t>
        </is>
      </c>
      <c r="C4185" s="127" t="n">
        <v>15</v>
      </c>
      <c r="D4185" s="125" t="n"/>
    </row>
    <row r="4186">
      <c r="A4186" s="126" t="n">
        <v>45984</v>
      </c>
      <c r="B4186" s="125" t="inlineStr">
        <is>
          <t>Caesar Salad</t>
        </is>
      </c>
      <c r="C4186" s="127" t="n">
        <v>13</v>
      </c>
      <c r="D4186" s="125" t="n"/>
    </row>
    <row r="4187">
      <c r="A4187" s="126" t="n">
        <v>45984</v>
      </c>
      <c r="B4187" s="125" t="inlineStr">
        <is>
          <t>Tomato Soup</t>
        </is>
      </c>
      <c r="C4187" s="127" t="n">
        <v>16</v>
      </c>
      <c r="D4187" s="125" t="n"/>
    </row>
    <row r="4188">
      <c r="A4188" s="126" t="n">
        <v>45984</v>
      </c>
      <c r="B4188" s="125" t="inlineStr">
        <is>
          <t>Spaghetti Carbonara</t>
        </is>
      </c>
      <c r="C4188" s="127" t="n">
        <v>25</v>
      </c>
      <c r="D4188" s="125" t="n"/>
    </row>
    <row r="4189">
      <c r="A4189" s="126" t="n">
        <v>45984</v>
      </c>
      <c r="B4189" s="125" t="inlineStr">
        <is>
          <t>Pizza Margherita</t>
        </is>
      </c>
      <c r="C4189" s="127" t="n">
        <v>40</v>
      </c>
      <c r="D4189" s="125" t="n"/>
    </row>
    <row r="4190">
      <c r="A4190" s="126" t="n">
        <v>45984</v>
      </c>
      <c r="B4190" s="125" t="inlineStr">
        <is>
          <t>Wiener Schnitzel</t>
        </is>
      </c>
      <c r="C4190" s="127" t="n">
        <v>17</v>
      </c>
      <c r="D4190" s="125" t="n"/>
    </row>
    <row r="4191">
      <c r="A4191" s="126" t="n">
        <v>45984</v>
      </c>
      <c r="B4191" s="125" t="inlineStr">
        <is>
          <t>Salmon Fillet</t>
        </is>
      </c>
      <c r="C4191" s="127" t="n">
        <v>8</v>
      </c>
      <c r="D4191" s="125" t="n"/>
    </row>
    <row r="4192">
      <c r="A4192" s="126" t="n">
        <v>45984</v>
      </c>
      <c r="B4192" s="125" t="inlineStr">
        <is>
          <t>Mushroom Risotto</t>
        </is>
      </c>
      <c r="C4192" s="127" t="n">
        <v>7</v>
      </c>
      <c r="D4192" s="125" t="n"/>
    </row>
    <row r="4193">
      <c r="A4193" s="126" t="n">
        <v>45984</v>
      </c>
      <c r="B4193" s="125" t="inlineStr">
        <is>
          <t>Cheeseburger</t>
        </is>
      </c>
      <c r="C4193" s="127" t="n">
        <v>25</v>
      </c>
      <c r="D4193" s="125" t="n"/>
    </row>
    <row r="4194">
      <c r="A4194" s="126" t="n">
        <v>45984</v>
      </c>
      <c r="B4194" s="125" t="inlineStr">
        <is>
          <t>Tiramisu</t>
        </is>
      </c>
      <c r="C4194" s="127" t="n">
        <v>20</v>
      </c>
      <c r="D4194" s="125" t="n"/>
    </row>
    <row r="4195">
      <c r="A4195" s="126" t="n">
        <v>45984</v>
      </c>
      <c r="B4195" s="125" t="inlineStr">
        <is>
          <t>Chocolate Fondant</t>
        </is>
      </c>
      <c r="C4195" s="127" t="n">
        <v>9</v>
      </c>
      <c r="D4195" s="125" t="n"/>
    </row>
    <row r="4196">
      <c r="A4196" s="126" t="n">
        <v>45984</v>
      </c>
      <c r="B4196" s="125" t="inlineStr">
        <is>
          <t>Lemon Sorbet</t>
        </is>
      </c>
      <c r="C4196" s="127" t="n">
        <v>5</v>
      </c>
      <c r="D4196" s="125" t="n"/>
    </row>
    <row r="4197">
      <c r="A4197" s="126" t="n">
        <v>45984</v>
      </c>
      <c r="B4197" s="125" t="inlineStr">
        <is>
          <t>Espresso</t>
        </is>
      </c>
      <c r="C4197" s="127" t="n">
        <v>39</v>
      </c>
      <c r="D4197" s="125" t="n"/>
    </row>
    <row r="4198">
      <c r="A4198" s="126" t="n">
        <v>45984</v>
      </c>
      <c r="B4198" s="125" t="inlineStr">
        <is>
          <t>Cappuccino</t>
        </is>
      </c>
      <c r="C4198" s="127" t="n">
        <v>31</v>
      </c>
      <c r="D4198" s="125" t="n"/>
    </row>
    <row r="4199">
      <c r="A4199" s="126" t="n">
        <v>45984</v>
      </c>
      <c r="B4199" s="125" t="inlineStr">
        <is>
          <t>Homemade Lemonade</t>
        </is>
      </c>
      <c r="C4199" s="127" t="n">
        <v>27</v>
      </c>
      <c r="D4199" s="125" t="n"/>
    </row>
    <row r="4200">
      <c r="A4200" s="126" t="n">
        <v>45986</v>
      </c>
      <c r="B4200" s="125" t="inlineStr">
        <is>
          <t>Bruschetta</t>
        </is>
      </c>
      <c r="C4200" s="127" t="n">
        <v>7</v>
      </c>
      <c r="D4200" s="125" t="n"/>
    </row>
    <row r="4201">
      <c r="A4201" s="126" t="n">
        <v>45986</v>
      </c>
      <c r="B4201" s="125" t="inlineStr">
        <is>
          <t>Caesar Salad</t>
        </is>
      </c>
      <c r="C4201" s="127" t="n">
        <v>7</v>
      </c>
      <c r="D4201" s="125" t="n"/>
    </row>
    <row r="4202">
      <c r="A4202" s="126" t="n">
        <v>45986</v>
      </c>
      <c r="B4202" s="125" t="inlineStr">
        <is>
          <t>Tomato Soup</t>
        </is>
      </c>
      <c r="C4202" s="127" t="n">
        <v>7</v>
      </c>
      <c r="D4202" s="125" t="n"/>
    </row>
    <row r="4203">
      <c r="A4203" s="126" t="n">
        <v>45986</v>
      </c>
      <c r="B4203" s="125" t="inlineStr">
        <is>
          <t>Spaghetti Carbonara</t>
        </is>
      </c>
      <c r="C4203" s="127" t="n">
        <v>19</v>
      </c>
      <c r="D4203" s="125" t="n"/>
    </row>
    <row r="4204">
      <c r="A4204" s="126" t="n">
        <v>45986</v>
      </c>
      <c r="B4204" s="125" t="inlineStr">
        <is>
          <t>Pizza Margherita</t>
        </is>
      </c>
      <c r="C4204" s="127" t="n">
        <v>29</v>
      </c>
      <c r="D4204" s="125" t="n"/>
    </row>
    <row r="4205">
      <c r="A4205" s="126" t="n">
        <v>45986</v>
      </c>
      <c r="B4205" s="125" t="inlineStr">
        <is>
          <t>Wiener Schnitzel</t>
        </is>
      </c>
      <c r="C4205" s="127" t="n">
        <v>16</v>
      </c>
      <c r="D4205" s="125" t="n"/>
    </row>
    <row r="4206">
      <c r="A4206" s="126" t="n">
        <v>45986</v>
      </c>
      <c r="B4206" s="125" t="inlineStr">
        <is>
          <t>Salmon Fillet</t>
        </is>
      </c>
      <c r="C4206" s="127" t="n">
        <v>5</v>
      </c>
      <c r="D4206" s="125" t="n"/>
    </row>
    <row r="4207">
      <c r="A4207" s="126" t="n">
        <v>45986</v>
      </c>
      <c r="B4207" s="125" t="inlineStr">
        <is>
          <t>Mushroom Risotto</t>
        </is>
      </c>
      <c r="C4207" s="127" t="n">
        <v>4</v>
      </c>
      <c r="D4207" s="125" t="n"/>
    </row>
    <row r="4208">
      <c r="A4208" s="126" t="n">
        <v>45986</v>
      </c>
      <c r="B4208" s="125" t="inlineStr">
        <is>
          <t>Cheeseburger</t>
        </is>
      </c>
      <c r="C4208" s="127" t="n">
        <v>12</v>
      </c>
      <c r="D4208" s="125" t="n"/>
    </row>
    <row r="4209">
      <c r="A4209" s="126" t="n">
        <v>45986</v>
      </c>
      <c r="B4209" s="125" t="inlineStr">
        <is>
          <t>Tiramisu</t>
        </is>
      </c>
      <c r="C4209" s="127" t="n">
        <v>10</v>
      </c>
      <c r="D4209" s="125" t="n"/>
    </row>
    <row r="4210">
      <c r="A4210" s="126" t="n">
        <v>45986</v>
      </c>
      <c r="B4210" s="125" t="inlineStr">
        <is>
          <t>Chocolate Fondant</t>
        </is>
      </c>
      <c r="C4210" s="127" t="n">
        <v>5</v>
      </c>
      <c r="D4210" s="125" t="n"/>
    </row>
    <row r="4211">
      <c r="A4211" s="126" t="n">
        <v>45986</v>
      </c>
      <c r="B4211" s="125" t="inlineStr">
        <is>
          <t>Lemon Sorbet</t>
        </is>
      </c>
      <c r="C4211" s="127" t="n">
        <v>2</v>
      </c>
      <c r="D4211" s="125" t="n"/>
    </row>
    <row r="4212">
      <c r="A4212" s="126" t="n">
        <v>45986</v>
      </c>
      <c r="B4212" s="125" t="inlineStr">
        <is>
          <t>Espresso</t>
        </is>
      </c>
      <c r="C4212" s="127" t="n">
        <v>25</v>
      </c>
      <c r="D4212" s="125" t="n"/>
    </row>
    <row r="4213">
      <c r="A4213" s="126" t="n">
        <v>45986</v>
      </c>
      <c r="B4213" s="125" t="inlineStr">
        <is>
          <t>Cappuccino</t>
        </is>
      </c>
      <c r="C4213" s="127" t="n">
        <v>21</v>
      </c>
      <c r="D4213" s="125" t="n"/>
    </row>
    <row r="4214">
      <c r="A4214" s="126" t="n">
        <v>45986</v>
      </c>
      <c r="B4214" s="125" t="inlineStr">
        <is>
          <t>Homemade Lemonade</t>
        </is>
      </c>
      <c r="C4214" s="127" t="n">
        <v>12</v>
      </c>
      <c r="D4214" s="125" t="n"/>
    </row>
    <row r="4215">
      <c r="A4215" s="126" t="n">
        <v>45987</v>
      </c>
      <c r="B4215" s="125" t="inlineStr">
        <is>
          <t>Bruschetta</t>
        </is>
      </c>
      <c r="C4215" s="127" t="n">
        <v>10</v>
      </c>
      <c r="D4215" s="125" t="n"/>
    </row>
    <row r="4216">
      <c r="A4216" s="126" t="n">
        <v>45987</v>
      </c>
      <c r="B4216" s="125" t="inlineStr">
        <is>
          <t>Caesar Salad</t>
        </is>
      </c>
      <c r="C4216" s="127" t="n">
        <v>6</v>
      </c>
      <c r="D4216" s="125" t="n"/>
    </row>
    <row r="4217">
      <c r="A4217" s="126" t="n">
        <v>45987</v>
      </c>
      <c r="B4217" s="125" t="inlineStr">
        <is>
          <t>Tomato Soup</t>
        </is>
      </c>
      <c r="C4217" s="127" t="n">
        <v>10</v>
      </c>
      <c r="D4217" s="125" t="n"/>
    </row>
    <row r="4218">
      <c r="A4218" s="126" t="n">
        <v>45987</v>
      </c>
      <c r="B4218" s="125" t="inlineStr">
        <is>
          <t>Spaghetti Carbonara</t>
        </is>
      </c>
      <c r="C4218" s="127" t="n">
        <v>16</v>
      </c>
      <c r="D4218" s="125" t="n"/>
    </row>
    <row r="4219">
      <c r="A4219" s="126" t="n">
        <v>45987</v>
      </c>
      <c r="B4219" s="125" t="inlineStr">
        <is>
          <t>Pizza Margherita</t>
        </is>
      </c>
      <c r="C4219" s="127" t="n">
        <v>17</v>
      </c>
      <c r="D4219" s="125" t="n"/>
    </row>
    <row r="4220">
      <c r="A4220" s="126" t="n">
        <v>45987</v>
      </c>
      <c r="B4220" s="125" t="inlineStr">
        <is>
          <t>Wiener Schnitzel</t>
        </is>
      </c>
      <c r="C4220" s="127" t="n">
        <v>16</v>
      </c>
      <c r="D4220" s="125" t="n"/>
    </row>
    <row r="4221">
      <c r="A4221" s="126" t="n">
        <v>45987</v>
      </c>
      <c r="B4221" s="125" t="inlineStr">
        <is>
          <t>Salmon Fillet</t>
        </is>
      </c>
      <c r="C4221" s="127" t="n">
        <v>5</v>
      </c>
      <c r="D4221" s="125" t="n"/>
    </row>
    <row r="4222">
      <c r="A4222" s="126" t="n">
        <v>45987</v>
      </c>
      <c r="B4222" s="125" t="inlineStr">
        <is>
          <t>Mushroom Risotto</t>
        </is>
      </c>
      <c r="C4222" s="127" t="n">
        <v>5</v>
      </c>
      <c r="D4222" s="125" t="n"/>
    </row>
    <row r="4223">
      <c r="A4223" s="126" t="n">
        <v>45987</v>
      </c>
      <c r="B4223" s="125" t="inlineStr">
        <is>
          <t>Cheeseburger</t>
        </is>
      </c>
      <c r="C4223" s="127" t="n">
        <v>16</v>
      </c>
      <c r="D4223" s="125" t="n"/>
    </row>
    <row r="4224">
      <c r="A4224" s="126" t="n">
        <v>45987</v>
      </c>
      <c r="B4224" s="125" t="inlineStr">
        <is>
          <t>Tiramisu</t>
        </is>
      </c>
      <c r="C4224" s="127" t="n">
        <v>17</v>
      </c>
      <c r="D4224" s="125" t="n"/>
    </row>
    <row r="4225">
      <c r="A4225" s="126" t="n">
        <v>45987</v>
      </c>
      <c r="B4225" s="125" t="inlineStr">
        <is>
          <t>Chocolate Fondant</t>
        </is>
      </c>
      <c r="C4225" s="127" t="n">
        <v>6</v>
      </c>
      <c r="D4225" s="125" t="n"/>
    </row>
    <row r="4226">
      <c r="A4226" s="126" t="n">
        <v>45987</v>
      </c>
      <c r="B4226" s="125" t="inlineStr">
        <is>
          <t>Lemon Sorbet</t>
        </is>
      </c>
      <c r="C4226" s="127" t="n">
        <v>3</v>
      </c>
      <c r="D4226" s="125" t="n"/>
    </row>
    <row r="4227">
      <c r="A4227" s="126" t="n">
        <v>45987</v>
      </c>
      <c r="B4227" s="125" t="inlineStr">
        <is>
          <t>Espresso</t>
        </is>
      </c>
      <c r="C4227" s="127" t="n">
        <v>29</v>
      </c>
      <c r="D4227" s="125" t="n"/>
    </row>
    <row r="4228">
      <c r="A4228" s="126" t="n">
        <v>45987</v>
      </c>
      <c r="B4228" s="125" t="inlineStr">
        <is>
          <t>Cappuccino</t>
        </is>
      </c>
      <c r="C4228" s="127" t="n">
        <v>22</v>
      </c>
      <c r="D4228" s="125" t="n"/>
    </row>
    <row r="4229">
      <c r="A4229" s="126" t="n">
        <v>45987</v>
      </c>
      <c r="B4229" s="125" t="inlineStr">
        <is>
          <t>Homemade Lemonade</t>
        </is>
      </c>
      <c r="C4229" s="127" t="n">
        <v>19</v>
      </c>
      <c r="D4229" s="125" t="n"/>
    </row>
    <row r="4230">
      <c r="A4230" s="126" t="n">
        <v>45988</v>
      </c>
      <c r="B4230" s="125" t="inlineStr">
        <is>
          <t>Bruschetta</t>
        </is>
      </c>
      <c r="C4230" s="127" t="n">
        <v>17</v>
      </c>
      <c r="D4230" s="125" t="n"/>
    </row>
    <row r="4231">
      <c r="A4231" s="126" t="n">
        <v>45988</v>
      </c>
      <c r="B4231" s="125" t="inlineStr">
        <is>
          <t>Caesar Salad</t>
        </is>
      </c>
      <c r="C4231" s="127" t="n">
        <v>10</v>
      </c>
      <c r="D4231" s="125" t="n"/>
    </row>
    <row r="4232">
      <c r="A4232" s="126" t="n">
        <v>45988</v>
      </c>
      <c r="B4232" s="125" t="inlineStr">
        <is>
          <t>Tomato Soup</t>
        </is>
      </c>
      <c r="C4232" s="127" t="n">
        <v>7</v>
      </c>
      <c r="D4232" s="125" t="n"/>
    </row>
    <row r="4233">
      <c r="A4233" s="126" t="n">
        <v>45988</v>
      </c>
      <c r="B4233" s="125" t="inlineStr">
        <is>
          <t>Spaghetti Carbonara</t>
        </is>
      </c>
      <c r="C4233" s="127" t="n">
        <v>25</v>
      </c>
      <c r="D4233" s="125" t="n"/>
    </row>
    <row r="4234">
      <c r="A4234" s="126" t="n">
        <v>45988</v>
      </c>
      <c r="B4234" s="125" t="inlineStr">
        <is>
          <t>Pizza Margherita</t>
        </is>
      </c>
      <c r="C4234" s="127" t="n">
        <v>34</v>
      </c>
      <c r="D4234" s="125" t="n"/>
    </row>
    <row r="4235">
      <c r="A4235" s="126" t="n">
        <v>45988</v>
      </c>
      <c r="B4235" s="125" t="inlineStr">
        <is>
          <t>Wiener Schnitzel</t>
        </is>
      </c>
      <c r="C4235" s="127" t="n">
        <v>12</v>
      </c>
      <c r="D4235" s="125" t="n"/>
    </row>
    <row r="4236">
      <c r="A4236" s="126" t="n">
        <v>45988</v>
      </c>
      <c r="B4236" s="125" t="inlineStr">
        <is>
          <t>Salmon Fillet</t>
        </is>
      </c>
      <c r="C4236" s="127" t="n">
        <v>5</v>
      </c>
      <c r="D4236" s="125" t="n"/>
    </row>
    <row r="4237">
      <c r="A4237" s="126" t="n">
        <v>45988</v>
      </c>
      <c r="B4237" s="125" t="inlineStr">
        <is>
          <t>Mushroom Risotto</t>
        </is>
      </c>
      <c r="C4237" s="127" t="n">
        <v>4</v>
      </c>
      <c r="D4237" s="125" t="n"/>
    </row>
    <row r="4238">
      <c r="A4238" s="126" t="n">
        <v>45988</v>
      </c>
      <c r="B4238" s="125" t="inlineStr">
        <is>
          <t>Cheeseburger</t>
        </is>
      </c>
      <c r="C4238" s="127" t="n">
        <v>22</v>
      </c>
      <c r="D4238" s="125" t="n"/>
    </row>
    <row r="4239">
      <c r="A4239" s="126" t="n">
        <v>45988</v>
      </c>
      <c r="B4239" s="125" t="inlineStr">
        <is>
          <t>Tiramisu</t>
        </is>
      </c>
      <c r="C4239" s="127" t="n">
        <v>15</v>
      </c>
      <c r="D4239" s="125" t="n"/>
    </row>
    <row r="4240">
      <c r="A4240" s="126" t="n">
        <v>45988</v>
      </c>
      <c r="B4240" s="125" t="inlineStr">
        <is>
          <t>Chocolate Fondant</t>
        </is>
      </c>
      <c r="C4240" s="127" t="n">
        <v>5</v>
      </c>
      <c r="D4240" s="125" t="n"/>
    </row>
    <row r="4241">
      <c r="A4241" s="126" t="n">
        <v>45988</v>
      </c>
      <c r="B4241" s="125" t="inlineStr">
        <is>
          <t>Lemon Sorbet</t>
        </is>
      </c>
      <c r="C4241" s="127" t="n">
        <v>2</v>
      </c>
      <c r="D4241" s="125" t="n"/>
    </row>
    <row r="4242">
      <c r="A4242" s="126" t="n">
        <v>45988</v>
      </c>
      <c r="B4242" s="125" t="inlineStr">
        <is>
          <t>Espresso</t>
        </is>
      </c>
      <c r="C4242" s="127" t="n">
        <v>36</v>
      </c>
      <c r="D4242" s="125" t="n"/>
    </row>
    <row r="4243">
      <c r="A4243" s="126" t="n">
        <v>45988</v>
      </c>
      <c r="B4243" s="125" t="inlineStr">
        <is>
          <t>Cappuccino</t>
        </is>
      </c>
      <c r="C4243" s="127" t="n">
        <v>16</v>
      </c>
      <c r="D4243" s="125" t="n"/>
    </row>
    <row r="4244">
      <c r="A4244" s="126" t="n">
        <v>45988</v>
      </c>
      <c r="B4244" s="125" t="inlineStr">
        <is>
          <t>Homemade Lemonade</t>
        </is>
      </c>
      <c r="C4244" s="127" t="n">
        <v>21</v>
      </c>
      <c r="D4244" s="125" t="n"/>
    </row>
    <row r="4245">
      <c r="A4245" s="126" t="n">
        <v>45989</v>
      </c>
      <c r="B4245" s="125" t="inlineStr">
        <is>
          <t>Bruschetta</t>
        </is>
      </c>
      <c r="C4245" s="127" t="n">
        <v>16</v>
      </c>
      <c r="D4245" s="125" t="n"/>
    </row>
    <row r="4246">
      <c r="A4246" s="126" t="n">
        <v>45989</v>
      </c>
      <c r="B4246" s="125" t="inlineStr">
        <is>
          <t>Caesar Salad</t>
        </is>
      </c>
      <c r="C4246" s="127" t="n">
        <v>18</v>
      </c>
      <c r="D4246" s="125" t="n"/>
    </row>
    <row r="4247">
      <c r="A4247" s="126" t="n">
        <v>45989</v>
      </c>
      <c r="B4247" s="125" t="inlineStr">
        <is>
          <t>Tomato Soup</t>
        </is>
      </c>
      <c r="C4247" s="127" t="n">
        <v>14</v>
      </c>
      <c r="D4247" s="125" t="n"/>
    </row>
    <row r="4248">
      <c r="A4248" s="126" t="n">
        <v>45989</v>
      </c>
      <c r="B4248" s="125" t="inlineStr">
        <is>
          <t>Spaghetti Carbonara</t>
        </is>
      </c>
      <c r="C4248" s="127" t="n">
        <v>27</v>
      </c>
      <c r="D4248" s="125" t="n"/>
    </row>
    <row r="4249">
      <c r="A4249" s="126" t="n">
        <v>45989</v>
      </c>
      <c r="B4249" s="125" t="inlineStr">
        <is>
          <t>Pizza Margherita</t>
        </is>
      </c>
      <c r="C4249" s="127" t="n">
        <v>36</v>
      </c>
      <c r="D4249" s="125" t="n"/>
    </row>
    <row r="4250">
      <c r="A4250" s="126" t="n">
        <v>45989</v>
      </c>
      <c r="B4250" s="125" t="inlineStr">
        <is>
          <t>Wiener Schnitzel</t>
        </is>
      </c>
      <c r="C4250" s="127" t="n">
        <v>20</v>
      </c>
      <c r="D4250" s="125" t="n"/>
    </row>
    <row r="4251">
      <c r="A4251" s="126" t="n">
        <v>45989</v>
      </c>
      <c r="B4251" s="125" t="inlineStr">
        <is>
          <t>Salmon Fillet</t>
        </is>
      </c>
      <c r="C4251" s="127" t="n">
        <v>7</v>
      </c>
      <c r="D4251" s="125" t="n"/>
    </row>
    <row r="4252">
      <c r="A4252" s="126" t="n">
        <v>45989</v>
      </c>
      <c r="B4252" s="125" t="inlineStr">
        <is>
          <t>Mushroom Risotto</t>
        </is>
      </c>
      <c r="C4252" s="127" t="n">
        <v>6</v>
      </c>
      <c r="D4252" s="125" t="n"/>
    </row>
    <row r="4253">
      <c r="A4253" s="126" t="n">
        <v>45989</v>
      </c>
      <c r="B4253" s="125" t="inlineStr">
        <is>
          <t>Cheeseburger</t>
        </is>
      </c>
      <c r="C4253" s="127" t="n">
        <v>31</v>
      </c>
      <c r="D4253" s="125" t="n"/>
    </row>
    <row r="4254">
      <c r="A4254" s="126" t="n">
        <v>45989</v>
      </c>
      <c r="B4254" s="125" t="inlineStr">
        <is>
          <t>Tiramisu</t>
        </is>
      </c>
      <c r="C4254" s="127" t="n">
        <v>14</v>
      </c>
      <c r="D4254" s="125" t="n"/>
    </row>
    <row r="4255">
      <c r="A4255" s="126" t="n">
        <v>45989</v>
      </c>
      <c r="B4255" s="125" t="inlineStr">
        <is>
          <t>Chocolate Fondant</t>
        </is>
      </c>
      <c r="C4255" s="127" t="n">
        <v>7</v>
      </c>
      <c r="D4255" s="125" t="n"/>
    </row>
    <row r="4256">
      <c r="A4256" s="126" t="n">
        <v>45989</v>
      </c>
      <c r="B4256" s="125" t="inlineStr">
        <is>
          <t>Lemon Sorbet</t>
        </is>
      </c>
      <c r="C4256" s="127" t="n">
        <v>5</v>
      </c>
      <c r="D4256" s="125" t="n"/>
    </row>
    <row r="4257">
      <c r="A4257" s="126" t="n">
        <v>45989</v>
      </c>
      <c r="B4257" s="125" t="inlineStr">
        <is>
          <t>Espresso</t>
        </is>
      </c>
      <c r="C4257" s="127" t="n">
        <v>48</v>
      </c>
      <c r="D4257" s="125" t="n"/>
    </row>
    <row r="4258">
      <c r="A4258" s="126" t="n">
        <v>45989</v>
      </c>
      <c r="B4258" s="125" t="inlineStr">
        <is>
          <t>Cappuccino</t>
        </is>
      </c>
      <c r="C4258" s="127" t="n">
        <v>29</v>
      </c>
      <c r="D4258" s="125" t="n"/>
    </row>
    <row r="4259">
      <c r="A4259" s="126" t="n">
        <v>45989</v>
      </c>
      <c r="B4259" s="125" t="inlineStr">
        <is>
          <t>Homemade Lemonade</t>
        </is>
      </c>
      <c r="C4259" s="127" t="n">
        <v>21</v>
      </c>
      <c r="D4259" s="125" t="n"/>
    </row>
    <row r="4260">
      <c r="A4260" s="126" t="n">
        <v>45990</v>
      </c>
      <c r="B4260" s="125" t="inlineStr">
        <is>
          <t>Bruschetta</t>
        </is>
      </c>
      <c r="C4260" s="127" t="n">
        <v>16</v>
      </c>
      <c r="D4260" s="125" t="n"/>
    </row>
    <row r="4261">
      <c r="A4261" s="126" t="n">
        <v>45990</v>
      </c>
      <c r="B4261" s="125" t="inlineStr">
        <is>
          <t>Caesar Salad</t>
        </is>
      </c>
      <c r="C4261" s="127" t="n">
        <v>11</v>
      </c>
      <c r="D4261" s="125" t="n"/>
    </row>
    <row r="4262">
      <c r="A4262" s="126" t="n">
        <v>45990</v>
      </c>
      <c r="B4262" s="125" t="inlineStr">
        <is>
          <t>Tomato Soup</t>
        </is>
      </c>
      <c r="C4262" s="127" t="n">
        <v>16</v>
      </c>
      <c r="D4262" s="125" t="n"/>
    </row>
    <row r="4263">
      <c r="A4263" s="126" t="n">
        <v>45990</v>
      </c>
      <c r="B4263" s="125" t="inlineStr">
        <is>
          <t>Spaghetti Carbonara</t>
        </is>
      </c>
      <c r="C4263" s="127" t="n">
        <v>34</v>
      </c>
      <c r="D4263" s="125" t="n"/>
    </row>
    <row r="4264">
      <c r="A4264" s="126" t="n">
        <v>45990</v>
      </c>
      <c r="B4264" s="125" t="inlineStr">
        <is>
          <t>Pizza Margherita</t>
        </is>
      </c>
      <c r="C4264" s="127" t="n">
        <v>37</v>
      </c>
      <c r="D4264" s="125" t="n"/>
    </row>
    <row r="4265">
      <c r="A4265" s="126" t="n">
        <v>45990</v>
      </c>
      <c r="B4265" s="125" t="inlineStr">
        <is>
          <t>Wiener Schnitzel</t>
        </is>
      </c>
      <c r="C4265" s="127" t="n">
        <v>18</v>
      </c>
      <c r="D4265" s="125" t="n"/>
    </row>
    <row r="4266">
      <c r="A4266" s="126" t="n">
        <v>45990</v>
      </c>
      <c r="B4266" s="125" t="inlineStr">
        <is>
          <t>Salmon Fillet</t>
        </is>
      </c>
      <c r="C4266" s="127" t="n">
        <v>8</v>
      </c>
      <c r="D4266" s="125" t="n"/>
    </row>
    <row r="4267">
      <c r="A4267" s="126" t="n">
        <v>45990</v>
      </c>
      <c r="B4267" s="125" t="inlineStr">
        <is>
          <t>Mushroom Risotto</t>
        </is>
      </c>
      <c r="C4267" s="127" t="n">
        <v>6</v>
      </c>
      <c r="D4267" s="125" t="n"/>
    </row>
    <row r="4268">
      <c r="A4268" s="126" t="n">
        <v>45990</v>
      </c>
      <c r="B4268" s="125" t="inlineStr">
        <is>
          <t>Cheeseburger</t>
        </is>
      </c>
      <c r="C4268" s="127" t="n">
        <v>39</v>
      </c>
      <c r="D4268" s="125" t="n"/>
    </row>
    <row r="4269">
      <c r="A4269" s="126" t="n">
        <v>45990</v>
      </c>
      <c r="B4269" s="125" t="inlineStr">
        <is>
          <t>Tiramisu</t>
        </is>
      </c>
      <c r="C4269" s="127" t="n">
        <v>20</v>
      </c>
      <c r="D4269" s="125" t="n"/>
    </row>
    <row r="4270">
      <c r="A4270" s="126" t="n">
        <v>45990</v>
      </c>
      <c r="B4270" s="125" t="inlineStr">
        <is>
          <t>Chocolate Fondant</t>
        </is>
      </c>
      <c r="C4270" s="127" t="n">
        <v>9</v>
      </c>
      <c r="D4270" s="125" t="n"/>
    </row>
    <row r="4271">
      <c r="A4271" s="126" t="n">
        <v>45990</v>
      </c>
      <c r="B4271" s="125" t="inlineStr">
        <is>
          <t>Lemon Sorbet</t>
        </is>
      </c>
      <c r="C4271" s="127" t="n">
        <v>5</v>
      </c>
      <c r="D4271" s="125" t="n"/>
    </row>
    <row r="4272">
      <c r="A4272" s="126" t="n">
        <v>45990</v>
      </c>
      <c r="B4272" s="125" t="inlineStr">
        <is>
          <t>Espresso</t>
        </is>
      </c>
      <c r="C4272" s="127" t="n">
        <v>54</v>
      </c>
      <c r="D4272" s="125" t="n"/>
    </row>
    <row r="4273">
      <c r="A4273" s="126" t="n">
        <v>45990</v>
      </c>
      <c r="B4273" s="125" t="inlineStr">
        <is>
          <t>Cappuccino</t>
        </is>
      </c>
      <c r="C4273" s="127" t="n">
        <v>37</v>
      </c>
      <c r="D4273" s="125" t="n"/>
    </row>
    <row r="4274">
      <c r="A4274" s="126" t="n">
        <v>45990</v>
      </c>
      <c r="B4274" s="125" t="inlineStr">
        <is>
          <t>Homemade Lemonade</t>
        </is>
      </c>
      <c r="C4274" s="127" t="n">
        <v>17</v>
      </c>
      <c r="D4274" s="125" t="n"/>
    </row>
    <row r="4275">
      <c r="A4275" s="126" t="n">
        <v>45991</v>
      </c>
      <c r="B4275" s="125" t="inlineStr">
        <is>
          <t>Bruschetta</t>
        </is>
      </c>
      <c r="C4275" s="127" t="n">
        <v>19</v>
      </c>
      <c r="D4275" s="125" t="n"/>
    </row>
    <row r="4276">
      <c r="A4276" s="126" t="n">
        <v>45991</v>
      </c>
      <c r="B4276" s="125" t="inlineStr">
        <is>
          <t>Caesar Salad</t>
        </is>
      </c>
      <c r="C4276" s="127" t="n">
        <v>14</v>
      </c>
      <c r="D4276" s="125" t="n"/>
    </row>
    <row r="4277">
      <c r="A4277" s="126" t="n">
        <v>45991</v>
      </c>
      <c r="B4277" s="125" t="inlineStr">
        <is>
          <t>Tomato Soup</t>
        </is>
      </c>
      <c r="C4277" s="127" t="n">
        <v>10</v>
      </c>
      <c r="D4277" s="125" t="n"/>
    </row>
    <row r="4278">
      <c r="A4278" s="126" t="n">
        <v>45991</v>
      </c>
      <c r="B4278" s="125" t="inlineStr">
        <is>
          <t>Spaghetti Carbonara</t>
        </is>
      </c>
      <c r="C4278" s="127" t="n">
        <v>27</v>
      </c>
      <c r="D4278" s="125" t="n"/>
    </row>
    <row r="4279">
      <c r="A4279" s="126" t="n">
        <v>45991</v>
      </c>
      <c r="B4279" s="125" t="inlineStr">
        <is>
          <t>Pizza Margherita</t>
        </is>
      </c>
      <c r="C4279" s="127" t="n">
        <v>29</v>
      </c>
      <c r="D4279" s="125" t="n"/>
    </row>
    <row r="4280">
      <c r="A4280" s="126" t="n">
        <v>45991</v>
      </c>
      <c r="B4280" s="125" t="inlineStr">
        <is>
          <t>Wiener Schnitzel</t>
        </is>
      </c>
      <c r="C4280" s="127" t="n">
        <v>16</v>
      </c>
      <c r="D4280" s="125" t="n"/>
    </row>
    <row r="4281">
      <c r="A4281" s="126" t="n">
        <v>45991</v>
      </c>
      <c r="B4281" s="125" t="inlineStr">
        <is>
          <t>Salmon Fillet</t>
        </is>
      </c>
      <c r="C4281" s="127" t="n">
        <v>5</v>
      </c>
      <c r="D4281" s="125" t="n"/>
    </row>
    <row r="4282">
      <c r="A4282" s="126" t="n">
        <v>45991</v>
      </c>
      <c r="B4282" s="125" t="inlineStr">
        <is>
          <t>Mushroom Risotto</t>
        </is>
      </c>
      <c r="C4282" s="127" t="n">
        <v>6</v>
      </c>
      <c r="D4282" s="125" t="n"/>
    </row>
    <row r="4283">
      <c r="A4283" s="126" t="n">
        <v>45991</v>
      </c>
      <c r="B4283" s="125" t="inlineStr">
        <is>
          <t>Cheeseburger</t>
        </is>
      </c>
      <c r="C4283" s="127" t="n">
        <v>26</v>
      </c>
      <c r="D4283" s="125" t="n"/>
    </row>
    <row r="4284">
      <c r="A4284" s="126" t="n">
        <v>45991</v>
      </c>
      <c r="B4284" s="125" t="inlineStr">
        <is>
          <t>Tiramisu</t>
        </is>
      </c>
      <c r="C4284" s="127" t="n">
        <v>18</v>
      </c>
      <c r="D4284" s="125" t="n"/>
    </row>
    <row r="4285">
      <c r="A4285" s="126" t="n">
        <v>45991</v>
      </c>
      <c r="B4285" s="125" t="inlineStr">
        <is>
          <t>Chocolate Fondant</t>
        </is>
      </c>
      <c r="C4285" s="127" t="n">
        <v>8</v>
      </c>
      <c r="D4285" s="125" t="n"/>
    </row>
    <row r="4286">
      <c r="A4286" s="126" t="n">
        <v>45991</v>
      </c>
      <c r="B4286" s="125" t="inlineStr">
        <is>
          <t>Lemon Sorbet</t>
        </is>
      </c>
      <c r="C4286" s="127" t="n">
        <v>4</v>
      </c>
      <c r="D4286" s="125" t="n"/>
    </row>
    <row r="4287">
      <c r="A4287" s="126" t="n">
        <v>45991</v>
      </c>
      <c r="B4287" s="125" t="inlineStr">
        <is>
          <t>Espresso</t>
        </is>
      </c>
      <c r="C4287" s="127" t="n">
        <v>40</v>
      </c>
      <c r="D4287" s="125" t="n"/>
    </row>
    <row r="4288">
      <c r="A4288" s="126" t="n">
        <v>45991</v>
      </c>
      <c r="B4288" s="125" t="inlineStr">
        <is>
          <t>Cappuccino</t>
        </is>
      </c>
      <c r="C4288" s="127" t="n">
        <v>26</v>
      </c>
      <c r="D4288" s="125" t="n"/>
    </row>
    <row r="4289">
      <c r="A4289" s="126" t="n">
        <v>45991</v>
      </c>
      <c r="B4289" s="125" t="inlineStr">
        <is>
          <t>Homemade Lemonade</t>
        </is>
      </c>
      <c r="C4289" s="127" t="n">
        <v>25</v>
      </c>
      <c r="D4289" s="125" t="n"/>
    </row>
    <row r="4290">
      <c r="A4290" s="126" t="n">
        <v>45993</v>
      </c>
      <c r="B4290" s="125" t="inlineStr">
        <is>
          <t>Bruschetta</t>
        </is>
      </c>
      <c r="C4290" s="127" t="n">
        <v>13</v>
      </c>
      <c r="D4290" s="125" t="n"/>
    </row>
    <row r="4291">
      <c r="A4291" s="126" t="n">
        <v>45993</v>
      </c>
      <c r="B4291" s="125" t="inlineStr">
        <is>
          <t>Caesar Salad</t>
        </is>
      </c>
      <c r="C4291" s="127" t="n">
        <v>10</v>
      </c>
      <c r="D4291" s="125" t="n"/>
    </row>
    <row r="4292">
      <c r="A4292" s="126" t="n">
        <v>45993</v>
      </c>
      <c r="B4292" s="125" t="inlineStr">
        <is>
          <t>Tomato Soup</t>
        </is>
      </c>
      <c r="C4292" s="127" t="n">
        <v>10</v>
      </c>
      <c r="D4292" s="125" t="n"/>
    </row>
    <row r="4293">
      <c r="A4293" s="126" t="n">
        <v>45993</v>
      </c>
      <c r="B4293" s="125" t="inlineStr">
        <is>
          <t>Spaghetti Carbonara</t>
        </is>
      </c>
      <c r="C4293" s="127" t="n">
        <v>19</v>
      </c>
      <c r="D4293" s="125" t="n"/>
    </row>
    <row r="4294">
      <c r="A4294" s="126" t="n">
        <v>45993</v>
      </c>
      <c r="B4294" s="125" t="inlineStr">
        <is>
          <t>Pizza Margherita</t>
        </is>
      </c>
      <c r="C4294" s="127" t="n">
        <v>21</v>
      </c>
      <c r="D4294" s="125" t="n"/>
    </row>
    <row r="4295">
      <c r="A4295" s="126" t="n">
        <v>45993</v>
      </c>
      <c r="B4295" s="125" t="inlineStr">
        <is>
          <t>Wiener Schnitzel</t>
        </is>
      </c>
      <c r="C4295" s="127" t="n">
        <v>18</v>
      </c>
      <c r="D4295" s="125" t="n"/>
    </row>
    <row r="4296">
      <c r="A4296" s="126" t="n">
        <v>45993</v>
      </c>
      <c r="B4296" s="125" t="inlineStr">
        <is>
          <t>Salmon Fillet</t>
        </is>
      </c>
      <c r="C4296" s="127" t="n">
        <v>5</v>
      </c>
      <c r="D4296" s="125" t="n"/>
    </row>
    <row r="4297">
      <c r="A4297" s="126" t="n">
        <v>45993</v>
      </c>
      <c r="B4297" s="125" t="inlineStr">
        <is>
          <t>Mushroom Risotto</t>
        </is>
      </c>
      <c r="C4297" s="127" t="n">
        <v>4</v>
      </c>
      <c r="D4297" s="125" t="n"/>
    </row>
    <row r="4298">
      <c r="A4298" s="126" t="n">
        <v>45993</v>
      </c>
      <c r="B4298" s="125" t="inlineStr">
        <is>
          <t>Cheeseburger</t>
        </is>
      </c>
      <c r="C4298" s="127" t="n">
        <v>17</v>
      </c>
      <c r="D4298" s="125" t="n"/>
    </row>
    <row r="4299">
      <c r="A4299" s="126" t="n">
        <v>45993</v>
      </c>
      <c r="B4299" s="125" t="inlineStr">
        <is>
          <t>Tiramisu</t>
        </is>
      </c>
      <c r="C4299" s="127" t="n">
        <v>13</v>
      </c>
      <c r="D4299" s="125" t="n"/>
    </row>
    <row r="4300">
      <c r="A4300" s="126" t="n">
        <v>45993</v>
      </c>
      <c r="B4300" s="125" t="inlineStr">
        <is>
          <t>Chocolate Fondant</t>
        </is>
      </c>
      <c r="C4300" s="127" t="n">
        <v>5</v>
      </c>
      <c r="D4300" s="125" t="n"/>
    </row>
    <row r="4301">
      <c r="A4301" s="126" t="n">
        <v>45993</v>
      </c>
      <c r="B4301" s="125" t="inlineStr">
        <is>
          <t>Lemon Sorbet</t>
        </is>
      </c>
      <c r="C4301" s="127" t="n">
        <v>1</v>
      </c>
      <c r="D4301" s="125" t="n"/>
    </row>
    <row r="4302">
      <c r="A4302" s="126" t="n">
        <v>45993</v>
      </c>
      <c r="B4302" s="125" t="inlineStr">
        <is>
          <t>Espresso</t>
        </is>
      </c>
      <c r="C4302" s="127" t="n">
        <v>20</v>
      </c>
      <c r="D4302" s="125" t="n"/>
    </row>
    <row r="4303">
      <c r="A4303" s="126" t="n">
        <v>45993</v>
      </c>
      <c r="B4303" s="125" t="inlineStr">
        <is>
          <t>Cappuccino</t>
        </is>
      </c>
      <c r="C4303" s="127" t="n">
        <v>31</v>
      </c>
      <c r="D4303" s="125" t="n"/>
    </row>
    <row r="4304">
      <c r="A4304" s="126" t="n">
        <v>45993</v>
      </c>
      <c r="B4304" s="125" t="inlineStr">
        <is>
          <t>Homemade Lemonade</t>
        </is>
      </c>
      <c r="C4304" s="127" t="n">
        <v>11</v>
      </c>
      <c r="D4304" s="125" t="n"/>
    </row>
    <row r="4305">
      <c r="A4305" s="126" t="n">
        <v>45994</v>
      </c>
      <c r="B4305" s="125" t="inlineStr">
        <is>
          <t>Bruschetta</t>
        </is>
      </c>
      <c r="C4305" s="127" t="n">
        <v>8</v>
      </c>
      <c r="D4305" s="125" t="n"/>
    </row>
    <row r="4306">
      <c r="A4306" s="126" t="n">
        <v>45994</v>
      </c>
      <c r="B4306" s="125" t="inlineStr">
        <is>
          <t>Caesar Salad</t>
        </is>
      </c>
      <c r="C4306" s="127" t="n">
        <v>9</v>
      </c>
      <c r="D4306" s="125" t="n"/>
    </row>
    <row r="4307">
      <c r="A4307" s="126" t="n">
        <v>45994</v>
      </c>
      <c r="B4307" s="125" t="inlineStr">
        <is>
          <t>Tomato Soup</t>
        </is>
      </c>
      <c r="C4307" s="127" t="n">
        <v>8</v>
      </c>
      <c r="D4307" s="125" t="n"/>
    </row>
    <row r="4308">
      <c r="A4308" s="126" t="n">
        <v>45994</v>
      </c>
      <c r="B4308" s="125" t="inlineStr">
        <is>
          <t>Spaghetti Carbonara</t>
        </is>
      </c>
      <c r="C4308" s="127" t="n">
        <v>21</v>
      </c>
      <c r="D4308" s="125" t="n"/>
    </row>
    <row r="4309">
      <c r="A4309" s="126" t="n">
        <v>45994</v>
      </c>
      <c r="B4309" s="125" t="inlineStr">
        <is>
          <t>Pizza Margherita</t>
        </is>
      </c>
      <c r="C4309" s="127" t="n">
        <v>16</v>
      </c>
      <c r="D4309" s="125" t="n"/>
    </row>
    <row r="4310">
      <c r="A4310" s="126" t="n">
        <v>45994</v>
      </c>
      <c r="B4310" s="125" t="inlineStr">
        <is>
          <t>Wiener Schnitzel</t>
        </is>
      </c>
      <c r="C4310" s="127" t="n">
        <v>19</v>
      </c>
      <c r="D4310" s="125" t="n"/>
    </row>
    <row r="4311">
      <c r="A4311" s="126" t="n">
        <v>45994</v>
      </c>
      <c r="B4311" s="125" t="inlineStr">
        <is>
          <t>Salmon Fillet</t>
        </is>
      </c>
      <c r="C4311" s="127" t="n">
        <v>8</v>
      </c>
      <c r="D4311" s="125" t="n"/>
    </row>
    <row r="4312">
      <c r="A4312" s="126" t="n">
        <v>45994</v>
      </c>
      <c r="B4312" s="125" t="inlineStr">
        <is>
          <t>Mushroom Risotto</t>
        </is>
      </c>
      <c r="C4312" s="127" t="n">
        <v>5</v>
      </c>
      <c r="D4312" s="125" t="n"/>
    </row>
    <row r="4313">
      <c r="A4313" s="126" t="n">
        <v>45994</v>
      </c>
      <c r="B4313" s="125" t="inlineStr">
        <is>
          <t>Cheeseburger</t>
        </is>
      </c>
      <c r="C4313" s="127" t="n">
        <v>23</v>
      </c>
      <c r="D4313" s="125" t="n"/>
    </row>
    <row r="4314">
      <c r="A4314" s="126" t="n">
        <v>45994</v>
      </c>
      <c r="B4314" s="125" t="inlineStr">
        <is>
          <t>Tiramisu</t>
        </is>
      </c>
      <c r="C4314" s="127" t="n">
        <v>16</v>
      </c>
      <c r="D4314" s="125" t="n"/>
    </row>
    <row r="4315">
      <c r="A4315" s="126" t="n">
        <v>45994</v>
      </c>
      <c r="B4315" s="125" t="inlineStr">
        <is>
          <t>Chocolate Fondant</t>
        </is>
      </c>
      <c r="C4315" s="127" t="n">
        <v>5</v>
      </c>
      <c r="D4315" s="125" t="n"/>
    </row>
    <row r="4316">
      <c r="A4316" s="126" t="n">
        <v>45994</v>
      </c>
      <c r="B4316" s="125" t="inlineStr">
        <is>
          <t>Lemon Sorbet</t>
        </is>
      </c>
      <c r="C4316" s="127" t="n">
        <v>3</v>
      </c>
      <c r="D4316" s="125" t="n"/>
    </row>
    <row r="4317">
      <c r="A4317" s="126" t="n">
        <v>45994</v>
      </c>
      <c r="B4317" s="125" t="inlineStr">
        <is>
          <t>Espresso</t>
        </is>
      </c>
      <c r="C4317" s="127" t="n">
        <v>24</v>
      </c>
      <c r="D4317" s="125" t="n"/>
    </row>
    <row r="4318">
      <c r="A4318" s="126" t="n">
        <v>45994</v>
      </c>
      <c r="B4318" s="125" t="inlineStr">
        <is>
          <t>Cappuccino</t>
        </is>
      </c>
      <c r="C4318" s="127" t="n">
        <v>24</v>
      </c>
      <c r="D4318" s="125" t="n"/>
    </row>
    <row r="4319">
      <c r="A4319" s="126" t="n">
        <v>45994</v>
      </c>
      <c r="B4319" s="125" t="inlineStr">
        <is>
          <t>Homemade Lemonade</t>
        </is>
      </c>
      <c r="C4319" s="127" t="n">
        <v>12</v>
      </c>
      <c r="D4319" s="125" t="n"/>
    </row>
    <row r="4320">
      <c r="A4320" s="126" t="n">
        <v>45995</v>
      </c>
      <c r="B4320" s="125" t="inlineStr">
        <is>
          <t>Bruschetta</t>
        </is>
      </c>
      <c r="C4320" s="127" t="n">
        <v>18</v>
      </c>
      <c r="D4320" s="125" t="n"/>
    </row>
    <row r="4321">
      <c r="A4321" s="126" t="n">
        <v>45995</v>
      </c>
      <c r="B4321" s="125" t="inlineStr">
        <is>
          <t>Caesar Salad</t>
        </is>
      </c>
      <c r="C4321" s="127" t="n">
        <v>13</v>
      </c>
      <c r="D4321" s="125" t="n"/>
    </row>
    <row r="4322">
      <c r="A4322" s="126" t="n">
        <v>45995</v>
      </c>
      <c r="B4322" s="125" t="inlineStr">
        <is>
          <t>Tomato Soup</t>
        </is>
      </c>
      <c r="C4322" s="127" t="n">
        <v>10</v>
      </c>
      <c r="D4322" s="125" t="n"/>
    </row>
    <row r="4323">
      <c r="A4323" s="126" t="n">
        <v>45995</v>
      </c>
      <c r="B4323" s="125" t="inlineStr">
        <is>
          <t>Spaghetti Carbonara</t>
        </is>
      </c>
      <c r="C4323" s="127" t="n">
        <v>23</v>
      </c>
      <c r="D4323" s="125" t="n"/>
    </row>
    <row r="4324">
      <c r="A4324" s="126" t="n">
        <v>45995</v>
      </c>
      <c r="B4324" s="125" t="inlineStr">
        <is>
          <t>Pizza Margherita</t>
        </is>
      </c>
      <c r="C4324" s="127" t="n">
        <v>34</v>
      </c>
      <c r="D4324" s="125" t="n"/>
    </row>
    <row r="4325">
      <c r="A4325" s="126" t="n">
        <v>45995</v>
      </c>
      <c r="B4325" s="125" t="inlineStr">
        <is>
          <t>Wiener Schnitzel</t>
        </is>
      </c>
      <c r="C4325" s="127" t="n">
        <v>19</v>
      </c>
      <c r="D4325" s="125" t="n"/>
    </row>
    <row r="4326">
      <c r="A4326" s="126" t="n">
        <v>45995</v>
      </c>
      <c r="B4326" s="125" t="inlineStr">
        <is>
          <t>Salmon Fillet</t>
        </is>
      </c>
      <c r="C4326" s="127" t="n">
        <v>8</v>
      </c>
      <c r="D4326" s="125" t="n"/>
    </row>
    <row r="4327">
      <c r="A4327" s="126" t="n">
        <v>45995</v>
      </c>
      <c r="B4327" s="125" t="inlineStr">
        <is>
          <t>Mushroom Risotto</t>
        </is>
      </c>
      <c r="C4327" s="127" t="n">
        <v>7</v>
      </c>
      <c r="D4327" s="125" t="n"/>
    </row>
    <row r="4328">
      <c r="A4328" s="126" t="n">
        <v>45995</v>
      </c>
      <c r="B4328" s="125" t="inlineStr">
        <is>
          <t>Cheeseburger</t>
        </is>
      </c>
      <c r="C4328" s="127" t="n">
        <v>27</v>
      </c>
      <c r="D4328" s="125" t="n"/>
    </row>
    <row r="4329">
      <c r="A4329" s="126" t="n">
        <v>45995</v>
      </c>
      <c r="B4329" s="125" t="inlineStr">
        <is>
          <t>Tiramisu</t>
        </is>
      </c>
      <c r="C4329" s="127" t="n">
        <v>17</v>
      </c>
      <c r="D4329" s="125" t="n"/>
    </row>
    <row r="4330">
      <c r="A4330" s="126" t="n">
        <v>45995</v>
      </c>
      <c r="B4330" s="125" t="inlineStr">
        <is>
          <t>Chocolate Fondant</t>
        </is>
      </c>
      <c r="C4330" s="127" t="n">
        <v>7</v>
      </c>
      <c r="D4330" s="125" t="n"/>
    </row>
    <row r="4331">
      <c r="A4331" s="126" t="n">
        <v>45995</v>
      </c>
      <c r="B4331" s="125" t="inlineStr">
        <is>
          <t>Lemon Sorbet</t>
        </is>
      </c>
      <c r="C4331" s="127" t="n">
        <v>4</v>
      </c>
      <c r="D4331" s="125" t="n"/>
    </row>
    <row r="4332">
      <c r="A4332" s="126" t="n">
        <v>45995</v>
      </c>
      <c r="B4332" s="125" t="inlineStr">
        <is>
          <t>Espresso</t>
        </is>
      </c>
      <c r="C4332" s="127" t="n">
        <v>39</v>
      </c>
      <c r="D4332" s="125" t="n"/>
    </row>
    <row r="4333">
      <c r="A4333" s="126" t="n">
        <v>45995</v>
      </c>
      <c r="B4333" s="125" t="inlineStr">
        <is>
          <t>Cappuccino</t>
        </is>
      </c>
      <c r="C4333" s="127" t="n">
        <v>30</v>
      </c>
      <c r="D4333" s="125" t="n"/>
    </row>
    <row r="4334">
      <c r="A4334" s="126" t="n">
        <v>45995</v>
      </c>
      <c r="B4334" s="125" t="inlineStr">
        <is>
          <t>Homemade Lemonade</t>
        </is>
      </c>
      <c r="C4334" s="127" t="n">
        <v>19</v>
      </c>
      <c r="D4334" s="125" t="n"/>
    </row>
    <row r="4335">
      <c r="A4335" s="126" t="n">
        <v>45996</v>
      </c>
      <c r="B4335" s="125" t="inlineStr">
        <is>
          <t>Bruschetta</t>
        </is>
      </c>
      <c r="C4335" s="127" t="n">
        <v>24</v>
      </c>
      <c r="D4335" s="125" t="n"/>
    </row>
    <row r="4336">
      <c r="A4336" s="126" t="n">
        <v>45996</v>
      </c>
      <c r="B4336" s="125" t="inlineStr">
        <is>
          <t>Caesar Salad</t>
        </is>
      </c>
      <c r="C4336" s="127" t="n">
        <v>18</v>
      </c>
      <c r="D4336" s="125" t="n"/>
    </row>
    <row r="4337">
      <c r="A4337" s="126" t="n">
        <v>45996</v>
      </c>
      <c r="B4337" s="125" t="inlineStr">
        <is>
          <t>Tomato Soup</t>
        </is>
      </c>
      <c r="C4337" s="127" t="n">
        <v>14</v>
      </c>
      <c r="D4337" s="125" t="n"/>
    </row>
    <row r="4338">
      <c r="A4338" s="126" t="n">
        <v>45996</v>
      </c>
      <c r="B4338" s="125" t="inlineStr">
        <is>
          <t>Spaghetti Carbonara</t>
        </is>
      </c>
      <c r="C4338" s="127" t="n">
        <v>31</v>
      </c>
      <c r="D4338" s="125" t="n"/>
    </row>
    <row r="4339">
      <c r="A4339" s="126" t="n">
        <v>45996</v>
      </c>
      <c r="B4339" s="125" t="inlineStr">
        <is>
          <t>Pizza Margherita</t>
        </is>
      </c>
      <c r="C4339" s="127" t="n">
        <v>52</v>
      </c>
      <c r="D4339" s="125" t="n"/>
    </row>
    <row r="4340">
      <c r="A4340" s="126" t="n">
        <v>45996</v>
      </c>
      <c r="B4340" s="125" t="inlineStr">
        <is>
          <t>Wiener Schnitzel</t>
        </is>
      </c>
      <c r="C4340" s="127" t="n">
        <v>23</v>
      </c>
      <c r="D4340" s="125" t="n"/>
    </row>
    <row r="4341">
      <c r="A4341" s="126" t="n">
        <v>45996</v>
      </c>
      <c r="B4341" s="125" t="inlineStr">
        <is>
          <t>Salmon Fillet</t>
        </is>
      </c>
      <c r="C4341" s="127" t="n">
        <v>10</v>
      </c>
      <c r="D4341" s="125" t="n"/>
    </row>
    <row r="4342">
      <c r="A4342" s="126" t="n">
        <v>45996</v>
      </c>
      <c r="B4342" s="125" t="inlineStr">
        <is>
          <t>Mushroom Risotto</t>
        </is>
      </c>
      <c r="C4342" s="127" t="n">
        <v>6</v>
      </c>
      <c r="D4342" s="125" t="n"/>
    </row>
    <row r="4343">
      <c r="A4343" s="126" t="n">
        <v>45996</v>
      </c>
      <c r="B4343" s="125" t="inlineStr">
        <is>
          <t>Cheeseburger</t>
        </is>
      </c>
      <c r="C4343" s="127" t="n">
        <v>31</v>
      </c>
      <c r="D4343" s="125" t="n"/>
    </row>
    <row r="4344">
      <c r="A4344" s="126" t="n">
        <v>45996</v>
      </c>
      <c r="B4344" s="125" t="inlineStr">
        <is>
          <t>Tiramisu</t>
        </is>
      </c>
      <c r="C4344" s="127" t="n">
        <v>24</v>
      </c>
      <c r="D4344" s="125" t="n"/>
    </row>
    <row r="4345">
      <c r="A4345" s="126" t="n">
        <v>45996</v>
      </c>
      <c r="B4345" s="125" t="inlineStr">
        <is>
          <t>Chocolate Fondant</t>
        </is>
      </c>
      <c r="C4345" s="127" t="n">
        <v>9</v>
      </c>
      <c r="D4345" s="125" t="n"/>
    </row>
    <row r="4346">
      <c r="A4346" s="126" t="n">
        <v>45996</v>
      </c>
      <c r="B4346" s="125" t="inlineStr">
        <is>
          <t>Lemon Sorbet</t>
        </is>
      </c>
      <c r="C4346" s="127" t="n">
        <v>3</v>
      </c>
      <c r="D4346" s="125" t="n"/>
    </row>
    <row r="4347">
      <c r="A4347" s="126" t="n">
        <v>45996</v>
      </c>
      <c r="B4347" s="125" t="inlineStr">
        <is>
          <t>Espresso</t>
        </is>
      </c>
      <c r="C4347" s="127" t="n">
        <v>53</v>
      </c>
      <c r="D4347" s="125" t="n"/>
    </row>
    <row r="4348">
      <c r="A4348" s="126" t="n">
        <v>45996</v>
      </c>
      <c r="B4348" s="125" t="inlineStr">
        <is>
          <t>Cappuccino</t>
        </is>
      </c>
      <c r="C4348" s="127" t="n">
        <v>32</v>
      </c>
      <c r="D4348" s="125" t="n"/>
    </row>
    <row r="4349">
      <c r="A4349" s="126" t="n">
        <v>45996</v>
      </c>
      <c r="B4349" s="125" t="inlineStr">
        <is>
          <t>Homemade Lemonade</t>
        </is>
      </c>
      <c r="C4349" s="127" t="n">
        <v>15</v>
      </c>
      <c r="D4349" s="125" t="n"/>
    </row>
    <row r="4350">
      <c r="A4350" s="126" t="n">
        <v>45997</v>
      </c>
      <c r="B4350" s="125" t="inlineStr">
        <is>
          <t>Bruschetta</t>
        </is>
      </c>
      <c r="C4350" s="127" t="n">
        <v>21</v>
      </c>
      <c r="D4350" s="125" t="n"/>
    </row>
    <row r="4351">
      <c r="A4351" s="126" t="n">
        <v>45997</v>
      </c>
      <c r="B4351" s="125" t="inlineStr">
        <is>
          <t>Caesar Salad</t>
        </is>
      </c>
      <c r="C4351" s="127" t="n">
        <v>24</v>
      </c>
      <c r="D4351" s="125" t="n"/>
    </row>
    <row r="4352">
      <c r="A4352" s="126" t="n">
        <v>45997</v>
      </c>
      <c r="B4352" s="125" t="inlineStr">
        <is>
          <t>Tomato Soup</t>
        </is>
      </c>
      <c r="C4352" s="127" t="n">
        <v>16</v>
      </c>
      <c r="D4352" s="125" t="n"/>
    </row>
    <row r="4353">
      <c r="A4353" s="126" t="n">
        <v>45997</v>
      </c>
      <c r="B4353" s="125" t="inlineStr">
        <is>
          <t>Spaghetti Carbonara</t>
        </is>
      </c>
      <c r="C4353" s="127" t="n">
        <v>34</v>
      </c>
      <c r="D4353" s="125" t="n"/>
    </row>
    <row r="4354">
      <c r="A4354" s="126" t="n">
        <v>45997</v>
      </c>
      <c r="B4354" s="125" t="inlineStr">
        <is>
          <t>Pizza Margherita</t>
        </is>
      </c>
      <c r="C4354" s="127" t="n">
        <v>44</v>
      </c>
      <c r="D4354" s="125" t="n"/>
    </row>
    <row r="4355">
      <c r="A4355" s="126" t="n">
        <v>45997</v>
      </c>
      <c r="B4355" s="125" t="inlineStr">
        <is>
          <t>Wiener Schnitzel</t>
        </is>
      </c>
      <c r="C4355" s="127" t="n">
        <v>29</v>
      </c>
      <c r="D4355" s="125" t="n"/>
    </row>
    <row r="4356">
      <c r="A4356" s="126" t="n">
        <v>45997</v>
      </c>
      <c r="B4356" s="125" t="inlineStr">
        <is>
          <t>Salmon Fillet</t>
        </is>
      </c>
      <c r="C4356" s="127" t="n">
        <v>12</v>
      </c>
      <c r="D4356" s="125" t="n"/>
    </row>
    <row r="4357">
      <c r="A4357" s="126" t="n">
        <v>45997</v>
      </c>
      <c r="B4357" s="125" t="inlineStr">
        <is>
          <t>Mushroom Risotto</t>
        </is>
      </c>
      <c r="C4357" s="127" t="n">
        <v>8</v>
      </c>
      <c r="D4357" s="125" t="n"/>
    </row>
    <row r="4358">
      <c r="A4358" s="126" t="n">
        <v>45997</v>
      </c>
      <c r="B4358" s="125" t="inlineStr">
        <is>
          <t>Cheeseburger</t>
        </is>
      </c>
      <c r="C4358" s="127" t="n">
        <v>39</v>
      </c>
      <c r="D4358" s="125" t="n"/>
    </row>
    <row r="4359">
      <c r="A4359" s="126" t="n">
        <v>45997</v>
      </c>
      <c r="B4359" s="125" t="inlineStr">
        <is>
          <t>Tiramisu</t>
        </is>
      </c>
      <c r="C4359" s="127" t="n">
        <v>26</v>
      </c>
      <c r="D4359" s="125" t="n"/>
    </row>
    <row r="4360">
      <c r="A4360" s="126" t="n">
        <v>45997</v>
      </c>
      <c r="B4360" s="125" t="inlineStr">
        <is>
          <t>Chocolate Fondant</t>
        </is>
      </c>
      <c r="C4360" s="127" t="n">
        <v>9</v>
      </c>
      <c r="D4360" s="125" t="n"/>
    </row>
    <row r="4361">
      <c r="A4361" s="126" t="n">
        <v>45997</v>
      </c>
      <c r="B4361" s="125" t="inlineStr">
        <is>
          <t>Lemon Sorbet</t>
        </is>
      </c>
      <c r="C4361" s="127" t="n">
        <v>2</v>
      </c>
      <c r="D4361" s="125" t="n"/>
    </row>
    <row r="4362">
      <c r="A4362" s="126" t="n">
        <v>45997</v>
      </c>
      <c r="B4362" s="125" t="inlineStr">
        <is>
          <t>Espresso</t>
        </is>
      </c>
      <c r="C4362" s="127" t="n">
        <v>55</v>
      </c>
      <c r="D4362" s="125" t="n"/>
    </row>
    <row r="4363">
      <c r="A4363" s="126" t="n">
        <v>45997</v>
      </c>
      <c r="B4363" s="125" t="inlineStr">
        <is>
          <t>Cappuccino</t>
        </is>
      </c>
      <c r="C4363" s="127" t="n">
        <v>39</v>
      </c>
      <c r="D4363" s="125" t="n"/>
    </row>
    <row r="4364">
      <c r="A4364" s="126" t="n">
        <v>45997</v>
      </c>
      <c r="B4364" s="125" t="inlineStr">
        <is>
          <t>Homemade Lemonade</t>
        </is>
      </c>
      <c r="C4364" s="127" t="n">
        <v>24</v>
      </c>
      <c r="D4364" s="125" t="n"/>
    </row>
    <row r="4365">
      <c r="A4365" s="126" t="n">
        <v>45998</v>
      </c>
      <c r="B4365" s="125" t="inlineStr">
        <is>
          <t>Bruschetta</t>
        </is>
      </c>
      <c r="C4365" s="127" t="n">
        <v>12</v>
      </c>
      <c r="D4365" s="125" t="n"/>
    </row>
    <row r="4366">
      <c r="A4366" s="126" t="n">
        <v>45998</v>
      </c>
      <c r="B4366" s="125" t="inlineStr">
        <is>
          <t>Caesar Salad</t>
        </is>
      </c>
      <c r="C4366" s="127" t="n">
        <v>18</v>
      </c>
      <c r="D4366" s="125" t="n"/>
    </row>
    <row r="4367">
      <c r="A4367" s="126" t="n">
        <v>45998</v>
      </c>
      <c r="B4367" s="125" t="inlineStr">
        <is>
          <t>Tomato Soup</t>
        </is>
      </c>
      <c r="C4367" s="127" t="n">
        <v>15</v>
      </c>
      <c r="D4367" s="125" t="n"/>
    </row>
    <row r="4368">
      <c r="A4368" s="126" t="n">
        <v>45998</v>
      </c>
      <c r="B4368" s="125" t="inlineStr">
        <is>
          <t>Spaghetti Carbonara</t>
        </is>
      </c>
      <c r="C4368" s="127" t="n">
        <v>36</v>
      </c>
      <c r="D4368" s="125" t="n"/>
    </row>
    <row r="4369">
      <c r="A4369" s="126" t="n">
        <v>45998</v>
      </c>
      <c r="B4369" s="125" t="inlineStr">
        <is>
          <t>Pizza Margherita</t>
        </is>
      </c>
      <c r="C4369" s="127" t="n">
        <v>51</v>
      </c>
      <c r="D4369" s="125" t="n"/>
    </row>
    <row r="4370">
      <c r="A4370" s="126" t="n">
        <v>45998</v>
      </c>
      <c r="B4370" s="125" t="inlineStr">
        <is>
          <t>Wiener Schnitzel</t>
        </is>
      </c>
      <c r="C4370" s="127" t="n">
        <v>25</v>
      </c>
      <c r="D4370" s="125" t="n"/>
    </row>
    <row r="4371">
      <c r="A4371" s="126" t="n">
        <v>45998</v>
      </c>
      <c r="B4371" s="125" t="inlineStr">
        <is>
          <t>Salmon Fillet</t>
        </is>
      </c>
      <c r="C4371" s="127" t="n">
        <v>6</v>
      </c>
      <c r="D4371" s="125" t="n"/>
    </row>
    <row r="4372">
      <c r="A4372" s="126" t="n">
        <v>45998</v>
      </c>
      <c r="B4372" s="125" t="inlineStr">
        <is>
          <t>Mushroom Risotto</t>
        </is>
      </c>
      <c r="C4372" s="127" t="n">
        <v>7</v>
      </c>
      <c r="D4372" s="125" t="n"/>
    </row>
    <row r="4373">
      <c r="A4373" s="126" t="n">
        <v>45998</v>
      </c>
      <c r="B4373" s="125" t="inlineStr">
        <is>
          <t>Cheeseburger</t>
        </is>
      </c>
      <c r="C4373" s="127" t="n">
        <v>31</v>
      </c>
      <c r="D4373" s="125" t="n"/>
    </row>
    <row r="4374">
      <c r="A4374" s="126" t="n">
        <v>45998</v>
      </c>
      <c r="B4374" s="125" t="inlineStr">
        <is>
          <t>Tiramisu</t>
        </is>
      </c>
      <c r="C4374" s="127" t="n">
        <v>18</v>
      </c>
      <c r="D4374" s="125" t="n"/>
    </row>
    <row r="4375">
      <c r="A4375" s="126" t="n">
        <v>45998</v>
      </c>
      <c r="B4375" s="125" t="inlineStr">
        <is>
          <t>Chocolate Fondant</t>
        </is>
      </c>
      <c r="C4375" s="127" t="n">
        <v>7</v>
      </c>
      <c r="D4375" s="125" t="n"/>
    </row>
    <row r="4376">
      <c r="A4376" s="126" t="n">
        <v>45998</v>
      </c>
      <c r="B4376" s="125" t="inlineStr">
        <is>
          <t>Lemon Sorbet</t>
        </is>
      </c>
      <c r="C4376" s="127" t="n">
        <v>3</v>
      </c>
      <c r="D4376" s="125" t="n"/>
    </row>
    <row r="4377">
      <c r="A4377" s="126" t="n">
        <v>45998</v>
      </c>
      <c r="B4377" s="125" t="inlineStr">
        <is>
          <t>Espresso</t>
        </is>
      </c>
      <c r="C4377" s="127" t="n">
        <v>50</v>
      </c>
      <c r="D4377" s="125" t="n"/>
    </row>
    <row r="4378">
      <c r="A4378" s="126" t="n">
        <v>45998</v>
      </c>
      <c r="B4378" s="125" t="inlineStr">
        <is>
          <t>Cappuccino</t>
        </is>
      </c>
      <c r="C4378" s="127" t="n">
        <v>34</v>
      </c>
      <c r="D4378" s="125" t="n"/>
    </row>
    <row r="4379">
      <c r="A4379" s="126" t="n">
        <v>45998</v>
      </c>
      <c r="B4379" s="125" t="inlineStr">
        <is>
          <t>Homemade Lemonade</t>
        </is>
      </c>
      <c r="C4379" s="127" t="n">
        <v>17</v>
      </c>
      <c r="D4379" s="125" t="n"/>
    </row>
    <row r="4380">
      <c r="A4380" s="126" t="n">
        <v>46000</v>
      </c>
      <c r="B4380" s="125" t="inlineStr">
        <is>
          <t>Bruschetta</t>
        </is>
      </c>
      <c r="C4380" s="127" t="n">
        <v>10</v>
      </c>
      <c r="D4380" s="125" t="n"/>
    </row>
    <row r="4381">
      <c r="A4381" s="126" t="n">
        <v>46000</v>
      </c>
      <c r="B4381" s="125" t="inlineStr">
        <is>
          <t>Caesar Salad</t>
        </is>
      </c>
      <c r="C4381" s="127" t="n">
        <v>8</v>
      </c>
      <c r="D4381" s="125" t="n"/>
    </row>
    <row r="4382">
      <c r="A4382" s="126" t="n">
        <v>46000</v>
      </c>
      <c r="B4382" s="125" t="inlineStr">
        <is>
          <t>Tomato Soup</t>
        </is>
      </c>
      <c r="C4382" s="127" t="n">
        <v>8</v>
      </c>
      <c r="D4382" s="125" t="n"/>
    </row>
    <row r="4383">
      <c r="A4383" s="126" t="n">
        <v>46000</v>
      </c>
      <c r="B4383" s="125" t="inlineStr">
        <is>
          <t>Spaghetti Carbonara</t>
        </is>
      </c>
      <c r="C4383" s="127" t="n">
        <v>24</v>
      </c>
      <c r="D4383" s="125" t="n"/>
    </row>
    <row r="4384">
      <c r="A4384" s="126" t="n">
        <v>46000</v>
      </c>
      <c r="B4384" s="125" t="inlineStr">
        <is>
          <t>Pizza Margherita</t>
        </is>
      </c>
      <c r="C4384" s="127" t="n">
        <v>18</v>
      </c>
      <c r="D4384" s="125" t="n"/>
    </row>
    <row r="4385">
      <c r="A4385" s="126" t="n">
        <v>46000</v>
      </c>
      <c r="B4385" s="125" t="inlineStr">
        <is>
          <t>Wiener Schnitzel</t>
        </is>
      </c>
      <c r="C4385" s="127" t="n">
        <v>14</v>
      </c>
      <c r="D4385" s="125" t="n"/>
    </row>
    <row r="4386">
      <c r="A4386" s="126" t="n">
        <v>46000</v>
      </c>
      <c r="B4386" s="125" t="inlineStr">
        <is>
          <t>Salmon Fillet</t>
        </is>
      </c>
      <c r="C4386" s="127" t="n">
        <v>7</v>
      </c>
      <c r="D4386" s="125" t="n"/>
    </row>
    <row r="4387">
      <c r="A4387" s="126" t="n">
        <v>46000</v>
      </c>
      <c r="B4387" s="125" t="inlineStr">
        <is>
          <t>Mushroom Risotto</t>
        </is>
      </c>
      <c r="C4387" s="127" t="n">
        <v>5</v>
      </c>
      <c r="D4387" s="125" t="n"/>
    </row>
    <row r="4388">
      <c r="A4388" s="126" t="n">
        <v>46000</v>
      </c>
      <c r="B4388" s="125" t="inlineStr">
        <is>
          <t>Cheeseburger</t>
        </is>
      </c>
      <c r="C4388" s="127" t="n">
        <v>18</v>
      </c>
      <c r="D4388" s="125" t="n"/>
    </row>
    <row r="4389">
      <c r="A4389" s="126" t="n">
        <v>46000</v>
      </c>
      <c r="B4389" s="125" t="inlineStr">
        <is>
          <t>Tiramisu</t>
        </is>
      </c>
      <c r="C4389" s="127" t="n">
        <v>15</v>
      </c>
      <c r="D4389" s="125" t="n"/>
    </row>
    <row r="4390">
      <c r="A4390" s="126" t="n">
        <v>46000</v>
      </c>
      <c r="B4390" s="125" t="inlineStr">
        <is>
          <t>Chocolate Fondant</t>
        </is>
      </c>
      <c r="C4390" s="127" t="n">
        <v>4</v>
      </c>
      <c r="D4390" s="125" t="n"/>
    </row>
    <row r="4391">
      <c r="A4391" s="126" t="n">
        <v>46000</v>
      </c>
      <c r="B4391" s="125" t="inlineStr">
        <is>
          <t>Espresso</t>
        </is>
      </c>
      <c r="C4391" s="127" t="n">
        <v>20</v>
      </c>
      <c r="D4391" s="125" t="n"/>
    </row>
    <row r="4392">
      <c r="A4392" s="126" t="n">
        <v>46000</v>
      </c>
      <c r="B4392" s="125" t="inlineStr">
        <is>
          <t>Cappuccino</t>
        </is>
      </c>
      <c r="C4392" s="127" t="n">
        <v>17</v>
      </c>
      <c r="D4392" s="125" t="n"/>
    </row>
    <row r="4393">
      <c r="A4393" s="126" t="n">
        <v>46000</v>
      </c>
      <c r="B4393" s="125" t="inlineStr">
        <is>
          <t>Homemade Lemonade</t>
        </is>
      </c>
      <c r="C4393" s="127" t="n">
        <v>12</v>
      </c>
      <c r="D4393" s="125" t="n"/>
    </row>
    <row r="4394">
      <c r="A4394" s="126" t="n">
        <v>46001</v>
      </c>
      <c r="B4394" s="125" t="inlineStr">
        <is>
          <t>Bruschetta</t>
        </is>
      </c>
      <c r="C4394" s="127" t="n">
        <v>15</v>
      </c>
      <c r="D4394" s="125" t="n"/>
    </row>
    <row r="4395">
      <c r="A4395" s="126" t="n">
        <v>46001</v>
      </c>
      <c r="B4395" s="125" t="inlineStr">
        <is>
          <t>Caesar Salad</t>
        </is>
      </c>
      <c r="C4395" s="127" t="n">
        <v>10</v>
      </c>
      <c r="D4395" s="125" t="n"/>
    </row>
    <row r="4396">
      <c r="A4396" s="126" t="n">
        <v>46001</v>
      </c>
      <c r="B4396" s="125" t="inlineStr">
        <is>
          <t>Tomato Soup</t>
        </is>
      </c>
      <c r="C4396" s="127" t="n">
        <v>8</v>
      </c>
      <c r="D4396" s="125" t="n"/>
    </row>
    <row r="4397">
      <c r="A4397" s="126" t="n">
        <v>46001</v>
      </c>
      <c r="B4397" s="125" t="inlineStr">
        <is>
          <t>Spaghetti Carbonara</t>
        </is>
      </c>
      <c r="C4397" s="127" t="n">
        <v>25</v>
      </c>
      <c r="D4397" s="125" t="n"/>
    </row>
    <row r="4398">
      <c r="A4398" s="126" t="n">
        <v>46001</v>
      </c>
      <c r="B4398" s="125" t="inlineStr">
        <is>
          <t>Pizza Margherita</t>
        </is>
      </c>
      <c r="C4398" s="127" t="n">
        <v>33</v>
      </c>
      <c r="D4398" s="125" t="n"/>
    </row>
    <row r="4399">
      <c r="A4399" s="126" t="n">
        <v>46001</v>
      </c>
      <c r="B4399" s="125" t="inlineStr">
        <is>
          <t>Wiener Schnitzel</t>
        </is>
      </c>
      <c r="C4399" s="127" t="n">
        <v>18</v>
      </c>
      <c r="D4399" s="125" t="n"/>
    </row>
    <row r="4400">
      <c r="A4400" s="126" t="n">
        <v>46001</v>
      </c>
      <c r="B4400" s="125" t="inlineStr">
        <is>
          <t>Salmon Fillet</t>
        </is>
      </c>
      <c r="C4400" s="127" t="n">
        <v>4</v>
      </c>
      <c r="D4400" s="125" t="n"/>
    </row>
    <row r="4401">
      <c r="A4401" s="126" t="n">
        <v>46001</v>
      </c>
      <c r="B4401" s="125" t="inlineStr">
        <is>
          <t>Mushroom Risotto</t>
        </is>
      </c>
      <c r="C4401" s="127" t="n">
        <v>4</v>
      </c>
      <c r="D4401" s="125" t="n"/>
    </row>
    <row r="4402">
      <c r="A4402" s="126" t="n">
        <v>46001</v>
      </c>
      <c r="B4402" s="125" t="inlineStr">
        <is>
          <t>Cheeseburger</t>
        </is>
      </c>
      <c r="C4402" s="127" t="n">
        <v>12</v>
      </c>
      <c r="D4402" s="125" t="n"/>
    </row>
    <row r="4403">
      <c r="A4403" s="126" t="n">
        <v>46001</v>
      </c>
      <c r="B4403" s="125" t="inlineStr">
        <is>
          <t>Tiramisu</t>
        </is>
      </c>
      <c r="C4403" s="127" t="n">
        <v>15</v>
      </c>
      <c r="D4403" s="125" t="n"/>
    </row>
    <row r="4404">
      <c r="A4404" s="126" t="n">
        <v>46001</v>
      </c>
      <c r="B4404" s="125" t="inlineStr">
        <is>
          <t>Chocolate Fondant</t>
        </is>
      </c>
      <c r="C4404" s="127" t="n">
        <v>5</v>
      </c>
      <c r="D4404" s="125" t="n"/>
    </row>
    <row r="4405">
      <c r="A4405" s="126" t="n">
        <v>46001</v>
      </c>
      <c r="B4405" s="125" t="inlineStr">
        <is>
          <t>Lemon Sorbet</t>
        </is>
      </c>
      <c r="C4405" s="127" t="n">
        <v>1</v>
      </c>
      <c r="D4405" s="125" t="n"/>
    </row>
    <row r="4406">
      <c r="A4406" s="126" t="n">
        <v>46001</v>
      </c>
      <c r="B4406" s="125" t="inlineStr">
        <is>
          <t>Espresso</t>
        </is>
      </c>
      <c r="C4406" s="127" t="n">
        <v>43</v>
      </c>
      <c r="D4406" s="125" t="n"/>
    </row>
    <row r="4407">
      <c r="A4407" s="126" t="n">
        <v>46001</v>
      </c>
      <c r="B4407" s="125" t="inlineStr">
        <is>
          <t>Cappuccino</t>
        </is>
      </c>
      <c r="C4407" s="127" t="n">
        <v>33</v>
      </c>
      <c r="D4407" s="125" t="n"/>
    </row>
    <row r="4408">
      <c r="A4408" s="126" t="n">
        <v>46001</v>
      </c>
      <c r="B4408" s="125" t="inlineStr">
        <is>
          <t>Homemade Lemonade</t>
        </is>
      </c>
      <c r="C4408" s="127" t="n">
        <v>14</v>
      </c>
      <c r="D4408" s="125" t="n"/>
    </row>
    <row r="4409">
      <c r="A4409" s="126" t="n">
        <v>46002</v>
      </c>
      <c r="B4409" s="125" t="inlineStr">
        <is>
          <t>Bruschetta</t>
        </is>
      </c>
      <c r="C4409" s="127" t="n">
        <v>15</v>
      </c>
      <c r="D4409" s="125" t="n"/>
    </row>
    <row r="4410">
      <c r="A4410" s="126" t="n">
        <v>46002</v>
      </c>
      <c r="B4410" s="125" t="inlineStr">
        <is>
          <t>Caesar Salad</t>
        </is>
      </c>
      <c r="C4410" s="127" t="n">
        <v>13</v>
      </c>
      <c r="D4410" s="125" t="n"/>
    </row>
    <row r="4411">
      <c r="A4411" s="126" t="n">
        <v>46002</v>
      </c>
      <c r="B4411" s="125" t="inlineStr">
        <is>
          <t>Tomato Soup</t>
        </is>
      </c>
      <c r="C4411" s="127" t="n">
        <v>10</v>
      </c>
      <c r="D4411" s="125" t="n"/>
    </row>
    <row r="4412">
      <c r="A4412" s="126" t="n">
        <v>46002</v>
      </c>
      <c r="B4412" s="125" t="inlineStr">
        <is>
          <t>Spaghetti Carbonara</t>
        </is>
      </c>
      <c r="C4412" s="127" t="n">
        <v>27</v>
      </c>
      <c r="D4412" s="125" t="n"/>
    </row>
    <row r="4413">
      <c r="A4413" s="126" t="n">
        <v>46002</v>
      </c>
      <c r="B4413" s="125" t="inlineStr">
        <is>
          <t>Pizza Margherita</t>
        </is>
      </c>
      <c r="C4413" s="127" t="n">
        <v>45</v>
      </c>
      <c r="D4413" s="125" t="n"/>
    </row>
    <row r="4414">
      <c r="A4414" s="126" t="n">
        <v>46002</v>
      </c>
      <c r="B4414" s="125" t="inlineStr">
        <is>
          <t>Wiener Schnitzel</t>
        </is>
      </c>
      <c r="C4414" s="127" t="n">
        <v>16</v>
      </c>
      <c r="D4414" s="125" t="n"/>
    </row>
    <row r="4415">
      <c r="A4415" s="126" t="n">
        <v>46002</v>
      </c>
      <c r="B4415" s="125" t="inlineStr">
        <is>
          <t>Salmon Fillet</t>
        </is>
      </c>
      <c r="C4415" s="127" t="n">
        <v>6</v>
      </c>
      <c r="D4415" s="125" t="n"/>
    </row>
    <row r="4416">
      <c r="A4416" s="126" t="n">
        <v>46002</v>
      </c>
      <c r="B4416" s="125" t="inlineStr">
        <is>
          <t>Mushroom Risotto</t>
        </is>
      </c>
      <c r="C4416" s="127" t="n">
        <v>6</v>
      </c>
      <c r="D4416" s="125" t="n"/>
    </row>
    <row r="4417">
      <c r="A4417" s="126" t="n">
        <v>46002</v>
      </c>
      <c r="B4417" s="125" t="inlineStr">
        <is>
          <t>Cheeseburger</t>
        </is>
      </c>
      <c r="C4417" s="127" t="n">
        <v>27</v>
      </c>
      <c r="D4417" s="125" t="n"/>
    </row>
    <row r="4418">
      <c r="A4418" s="126" t="n">
        <v>46002</v>
      </c>
      <c r="B4418" s="125" t="inlineStr">
        <is>
          <t>Tiramisu</t>
        </is>
      </c>
      <c r="C4418" s="127" t="n">
        <v>19</v>
      </c>
      <c r="D4418" s="125" t="n"/>
    </row>
    <row r="4419">
      <c r="A4419" s="126" t="n">
        <v>46002</v>
      </c>
      <c r="B4419" s="125" t="inlineStr">
        <is>
          <t>Chocolate Fondant</t>
        </is>
      </c>
      <c r="C4419" s="127" t="n">
        <v>6</v>
      </c>
      <c r="D4419" s="125" t="n"/>
    </row>
    <row r="4420">
      <c r="A4420" s="126" t="n">
        <v>46002</v>
      </c>
      <c r="B4420" s="125" t="inlineStr">
        <is>
          <t>Lemon Sorbet</t>
        </is>
      </c>
      <c r="C4420" s="127" t="n">
        <v>2</v>
      </c>
      <c r="D4420" s="125" t="n"/>
    </row>
    <row r="4421">
      <c r="A4421" s="126" t="n">
        <v>46002</v>
      </c>
      <c r="B4421" s="125" t="inlineStr">
        <is>
          <t>Espresso</t>
        </is>
      </c>
      <c r="C4421" s="127" t="n">
        <v>36</v>
      </c>
      <c r="D4421" s="125" t="n"/>
    </row>
    <row r="4422">
      <c r="A4422" s="126" t="n">
        <v>46002</v>
      </c>
      <c r="B4422" s="125" t="inlineStr">
        <is>
          <t>Cappuccino</t>
        </is>
      </c>
      <c r="C4422" s="127" t="n">
        <v>24</v>
      </c>
      <c r="D4422" s="125" t="n"/>
    </row>
    <row r="4423">
      <c r="A4423" s="126" t="n">
        <v>46002</v>
      </c>
      <c r="B4423" s="125" t="inlineStr">
        <is>
          <t>Homemade Lemonade</t>
        </is>
      </c>
      <c r="C4423" s="127" t="n">
        <v>15</v>
      </c>
      <c r="D4423" s="125" t="n"/>
    </row>
    <row r="4424">
      <c r="A4424" s="126" t="n">
        <v>46003</v>
      </c>
      <c r="B4424" s="125" t="inlineStr">
        <is>
          <t>Bruschetta</t>
        </is>
      </c>
      <c r="C4424" s="127" t="n">
        <v>18</v>
      </c>
      <c r="D4424" s="125" t="n"/>
    </row>
    <row r="4425">
      <c r="A4425" s="126" t="n">
        <v>46003</v>
      </c>
      <c r="B4425" s="125" t="inlineStr">
        <is>
          <t>Caesar Salad</t>
        </is>
      </c>
      <c r="C4425" s="127" t="n">
        <v>19</v>
      </c>
      <c r="D4425" s="125" t="n"/>
    </row>
    <row r="4426">
      <c r="A4426" s="126" t="n">
        <v>46003</v>
      </c>
      <c r="B4426" s="125" t="inlineStr">
        <is>
          <t>Tomato Soup</t>
        </is>
      </c>
      <c r="C4426" s="127" t="n">
        <v>15</v>
      </c>
      <c r="D4426" s="125" t="n"/>
    </row>
    <row r="4427">
      <c r="A4427" s="126" t="n">
        <v>46003</v>
      </c>
      <c r="B4427" s="125" t="inlineStr">
        <is>
          <t>Spaghetti Carbonara</t>
        </is>
      </c>
      <c r="C4427" s="127" t="n">
        <v>31</v>
      </c>
      <c r="D4427" s="125" t="n"/>
    </row>
    <row r="4428">
      <c r="A4428" s="126" t="n">
        <v>46003</v>
      </c>
      <c r="B4428" s="125" t="inlineStr">
        <is>
          <t>Pizza Margherita</t>
        </is>
      </c>
      <c r="C4428" s="127" t="n">
        <v>45</v>
      </c>
      <c r="D4428" s="125" t="n"/>
    </row>
    <row r="4429">
      <c r="A4429" s="126" t="n">
        <v>46003</v>
      </c>
      <c r="B4429" s="125" t="inlineStr">
        <is>
          <t>Wiener Schnitzel</t>
        </is>
      </c>
      <c r="C4429" s="127" t="n">
        <v>23</v>
      </c>
      <c r="D4429" s="125" t="n"/>
    </row>
    <row r="4430">
      <c r="A4430" s="126" t="n">
        <v>46003</v>
      </c>
      <c r="B4430" s="125" t="inlineStr">
        <is>
          <t>Salmon Fillet</t>
        </is>
      </c>
      <c r="C4430" s="127" t="n">
        <v>8</v>
      </c>
      <c r="D4430" s="125" t="n"/>
    </row>
    <row r="4431">
      <c r="A4431" s="126" t="n">
        <v>46003</v>
      </c>
      <c r="B4431" s="125" t="inlineStr">
        <is>
          <t>Mushroom Risotto</t>
        </is>
      </c>
      <c r="C4431" s="127" t="n">
        <v>7</v>
      </c>
      <c r="D4431" s="125" t="n"/>
    </row>
    <row r="4432">
      <c r="A4432" s="126" t="n">
        <v>46003</v>
      </c>
      <c r="B4432" s="125" t="inlineStr">
        <is>
          <t>Cheeseburger</t>
        </is>
      </c>
      <c r="C4432" s="127" t="n">
        <v>37</v>
      </c>
      <c r="D4432" s="125" t="n"/>
    </row>
    <row r="4433">
      <c r="A4433" s="126" t="n">
        <v>46003</v>
      </c>
      <c r="B4433" s="125" t="inlineStr">
        <is>
          <t>Tiramisu</t>
        </is>
      </c>
      <c r="C4433" s="127" t="n">
        <v>20</v>
      </c>
      <c r="D4433" s="125" t="n"/>
    </row>
    <row r="4434">
      <c r="A4434" s="126" t="n">
        <v>46003</v>
      </c>
      <c r="B4434" s="125" t="inlineStr">
        <is>
          <t>Chocolate Fondant</t>
        </is>
      </c>
      <c r="C4434" s="127" t="n">
        <v>6</v>
      </c>
      <c r="D4434" s="125" t="n"/>
    </row>
    <row r="4435">
      <c r="A4435" s="126" t="n">
        <v>46003</v>
      </c>
      <c r="B4435" s="125" t="inlineStr">
        <is>
          <t>Lemon Sorbet</t>
        </is>
      </c>
      <c r="C4435" s="127" t="n">
        <v>2</v>
      </c>
      <c r="D4435" s="125" t="n"/>
    </row>
    <row r="4436">
      <c r="A4436" s="126" t="n">
        <v>46003</v>
      </c>
      <c r="B4436" s="125" t="inlineStr">
        <is>
          <t>Espresso</t>
        </is>
      </c>
      <c r="C4436" s="127" t="n">
        <v>57</v>
      </c>
      <c r="D4436" s="125" t="n"/>
    </row>
    <row r="4437">
      <c r="A4437" s="126" t="n">
        <v>46003</v>
      </c>
      <c r="B4437" s="125" t="inlineStr">
        <is>
          <t>Cappuccino</t>
        </is>
      </c>
      <c r="C4437" s="127" t="n">
        <v>55</v>
      </c>
      <c r="D4437" s="125" t="n"/>
    </row>
    <row r="4438">
      <c r="A4438" s="126" t="n">
        <v>46003</v>
      </c>
      <c r="B4438" s="125" t="inlineStr">
        <is>
          <t>Homemade Lemonade</t>
        </is>
      </c>
      <c r="C4438" s="127" t="n">
        <v>16</v>
      </c>
      <c r="D4438" s="125" t="n"/>
    </row>
    <row r="4439">
      <c r="A4439" s="126" t="n">
        <v>46004</v>
      </c>
      <c r="B4439" s="125" t="inlineStr">
        <is>
          <t>Bruschetta</t>
        </is>
      </c>
      <c r="C4439" s="127" t="n">
        <v>20</v>
      </c>
      <c r="D4439" s="125" t="n"/>
    </row>
    <row r="4440">
      <c r="A4440" s="126" t="n">
        <v>46004</v>
      </c>
      <c r="B4440" s="125" t="inlineStr">
        <is>
          <t>Caesar Salad</t>
        </is>
      </c>
      <c r="C4440" s="127" t="n">
        <v>17</v>
      </c>
      <c r="D4440" s="125" t="n"/>
    </row>
    <row r="4441">
      <c r="A4441" s="126" t="n">
        <v>46004</v>
      </c>
      <c r="B4441" s="125" t="inlineStr">
        <is>
          <t>Tomato Soup</t>
        </is>
      </c>
      <c r="C4441" s="127" t="n">
        <v>12</v>
      </c>
      <c r="D4441" s="125" t="n"/>
    </row>
    <row r="4442">
      <c r="A4442" s="126" t="n">
        <v>46004</v>
      </c>
      <c r="B4442" s="125" t="inlineStr">
        <is>
          <t>Spaghetti Carbonara</t>
        </is>
      </c>
      <c r="C4442" s="127" t="n">
        <v>43</v>
      </c>
      <c r="D4442" s="125" t="n"/>
    </row>
    <row r="4443">
      <c r="A4443" s="126" t="n">
        <v>46004</v>
      </c>
      <c r="B4443" s="125" t="inlineStr">
        <is>
          <t>Pizza Margherita</t>
        </is>
      </c>
      <c r="C4443" s="127" t="n">
        <v>50</v>
      </c>
      <c r="D4443" s="125" t="n"/>
    </row>
    <row r="4444">
      <c r="A4444" s="126" t="n">
        <v>46004</v>
      </c>
      <c r="B4444" s="125" t="inlineStr">
        <is>
          <t>Wiener Schnitzel</t>
        </is>
      </c>
      <c r="C4444" s="127" t="n">
        <v>30</v>
      </c>
      <c r="D4444" s="125" t="n"/>
    </row>
    <row r="4445">
      <c r="A4445" s="126" t="n">
        <v>46004</v>
      </c>
      <c r="B4445" s="125" t="inlineStr">
        <is>
          <t>Salmon Fillet</t>
        </is>
      </c>
      <c r="C4445" s="127" t="n">
        <v>14</v>
      </c>
      <c r="D4445" s="125" t="n"/>
    </row>
    <row r="4446">
      <c r="A4446" s="126" t="n">
        <v>46004</v>
      </c>
      <c r="B4446" s="125" t="inlineStr">
        <is>
          <t>Mushroom Risotto</t>
        </is>
      </c>
      <c r="C4446" s="127" t="n">
        <v>8</v>
      </c>
      <c r="D4446" s="125" t="n"/>
    </row>
    <row r="4447">
      <c r="A4447" s="126" t="n">
        <v>46004</v>
      </c>
      <c r="B4447" s="125" t="inlineStr">
        <is>
          <t>Cheeseburger</t>
        </is>
      </c>
      <c r="C4447" s="127" t="n">
        <v>40</v>
      </c>
      <c r="D4447" s="125" t="n"/>
    </row>
    <row r="4448">
      <c r="A4448" s="126" t="n">
        <v>46004</v>
      </c>
      <c r="B4448" s="125" t="inlineStr">
        <is>
          <t>Tiramisu</t>
        </is>
      </c>
      <c r="C4448" s="127" t="n">
        <v>29</v>
      </c>
      <c r="D4448" s="125" t="n"/>
    </row>
    <row r="4449">
      <c r="A4449" s="126" t="n">
        <v>46004</v>
      </c>
      <c r="B4449" s="125" t="inlineStr">
        <is>
          <t>Chocolate Fondant</t>
        </is>
      </c>
      <c r="C4449" s="127" t="n">
        <v>9</v>
      </c>
      <c r="D4449" s="125" t="n"/>
    </row>
    <row r="4450">
      <c r="A4450" s="126" t="n">
        <v>46004</v>
      </c>
      <c r="B4450" s="125" t="inlineStr">
        <is>
          <t>Lemon Sorbet</t>
        </is>
      </c>
      <c r="C4450" s="127" t="n">
        <v>3</v>
      </c>
      <c r="D4450" s="125" t="n"/>
    </row>
    <row r="4451">
      <c r="A4451" s="126" t="n">
        <v>46004</v>
      </c>
      <c r="B4451" s="125" t="inlineStr">
        <is>
          <t>Espresso</t>
        </is>
      </c>
      <c r="C4451" s="127" t="n">
        <v>72</v>
      </c>
      <c r="D4451" s="125" t="n"/>
    </row>
    <row r="4452">
      <c r="A4452" s="126" t="n">
        <v>46004</v>
      </c>
      <c r="B4452" s="125" t="inlineStr">
        <is>
          <t>Cappuccino</t>
        </is>
      </c>
      <c r="C4452" s="127" t="n">
        <v>51</v>
      </c>
      <c r="D4452" s="125" t="n"/>
    </row>
    <row r="4453">
      <c r="A4453" s="126" t="n">
        <v>46004</v>
      </c>
      <c r="B4453" s="125" t="inlineStr">
        <is>
          <t>Homemade Lemonade</t>
        </is>
      </c>
      <c r="C4453" s="127" t="n">
        <v>22</v>
      </c>
      <c r="D4453" s="125" t="n"/>
    </row>
    <row r="4454">
      <c r="A4454" s="126" t="n">
        <v>46005</v>
      </c>
      <c r="B4454" s="125" t="inlineStr">
        <is>
          <t>Bruschetta</t>
        </is>
      </c>
      <c r="C4454" s="127" t="n">
        <v>14</v>
      </c>
      <c r="D4454" s="125" t="n"/>
    </row>
    <row r="4455">
      <c r="A4455" s="126" t="n">
        <v>46005</v>
      </c>
      <c r="B4455" s="125" t="inlineStr">
        <is>
          <t>Caesar Salad</t>
        </is>
      </c>
      <c r="C4455" s="127" t="n">
        <v>17</v>
      </c>
      <c r="D4455" s="125" t="n"/>
    </row>
    <row r="4456">
      <c r="A4456" s="126" t="n">
        <v>46005</v>
      </c>
      <c r="B4456" s="125" t="inlineStr">
        <is>
          <t>Tomato Soup</t>
        </is>
      </c>
      <c r="C4456" s="127" t="n">
        <v>14</v>
      </c>
      <c r="D4456" s="125" t="n"/>
    </row>
    <row r="4457">
      <c r="A4457" s="126" t="n">
        <v>46005</v>
      </c>
      <c r="B4457" s="125" t="inlineStr">
        <is>
          <t>Spaghetti Carbonara</t>
        </is>
      </c>
      <c r="C4457" s="127" t="n">
        <v>45</v>
      </c>
      <c r="D4457" s="125" t="n"/>
    </row>
    <row r="4458">
      <c r="A4458" s="126" t="n">
        <v>46005</v>
      </c>
      <c r="B4458" s="125" t="inlineStr">
        <is>
          <t>Pizza Margherita</t>
        </is>
      </c>
      <c r="C4458" s="127" t="n">
        <v>51</v>
      </c>
      <c r="D4458" s="125" t="n"/>
    </row>
    <row r="4459">
      <c r="A4459" s="126" t="n">
        <v>46005</v>
      </c>
      <c r="B4459" s="125" t="inlineStr">
        <is>
          <t>Wiener Schnitzel</t>
        </is>
      </c>
      <c r="C4459" s="127" t="n">
        <v>26</v>
      </c>
      <c r="D4459" s="125" t="n"/>
    </row>
    <row r="4460">
      <c r="A4460" s="126" t="n">
        <v>46005</v>
      </c>
      <c r="B4460" s="125" t="inlineStr">
        <is>
          <t>Salmon Fillet</t>
        </is>
      </c>
      <c r="C4460" s="127" t="n">
        <v>9</v>
      </c>
      <c r="D4460" s="125" t="n"/>
    </row>
    <row r="4461">
      <c r="A4461" s="126" t="n">
        <v>46005</v>
      </c>
      <c r="B4461" s="125" t="inlineStr">
        <is>
          <t>Mushroom Risotto</t>
        </is>
      </c>
      <c r="C4461" s="127" t="n">
        <v>7</v>
      </c>
      <c r="D4461" s="125" t="n"/>
    </row>
    <row r="4462">
      <c r="A4462" s="126" t="n">
        <v>46005</v>
      </c>
      <c r="B4462" s="125" t="inlineStr">
        <is>
          <t>Cheeseburger</t>
        </is>
      </c>
      <c r="C4462" s="127" t="n">
        <v>26</v>
      </c>
      <c r="D4462" s="125" t="n"/>
    </row>
    <row r="4463">
      <c r="A4463" s="126" t="n">
        <v>46005</v>
      </c>
      <c r="B4463" s="125" t="inlineStr">
        <is>
          <t>Tiramisu</t>
        </is>
      </c>
      <c r="C4463" s="127" t="n">
        <v>21</v>
      </c>
      <c r="D4463" s="125" t="n"/>
    </row>
    <row r="4464">
      <c r="A4464" s="126" t="n">
        <v>46005</v>
      </c>
      <c r="B4464" s="125" t="inlineStr">
        <is>
          <t>Chocolate Fondant</t>
        </is>
      </c>
      <c r="C4464" s="127" t="n">
        <v>8</v>
      </c>
      <c r="D4464" s="125" t="n"/>
    </row>
    <row r="4465">
      <c r="A4465" s="126" t="n">
        <v>46005</v>
      </c>
      <c r="B4465" s="125" t="inlineStr">
        <is>
          <t>Lemon Sorbet</t>
        </is>
      </c>
      <c r="C4465" s="127" t="n">
        <v>3</v>
      </c>
      <c r="D4465" s="125" t="n"/>
    </row>
    <row r="4466">
      <c r="A4466" s="126" t="n">
        <v>46005</v>
      </c>
      <c r="B4466" s="125" t="inlineStr">
        <is>
          <t>Espresso</t>
        </is>
      </c>
      <c r="C4466" s="127" t="n">
        <v>55</v>
      </c>
      <c r="D4466" s="125" t="n"/>
    </row>
    <row r="4467">
      <c r="A4467" s="126" t="n">
        <v>46005</v>
      </c>
      <c r="B4467" s="125" t="inlineStr">
        <is>
          <t>Cappuccino</t>
        </is>
      </c>
      <c r="C4467" s="127" t="n">
        <v>39</v>
      </c>
      <c r="D4467" s="125" t="n"/>
    </row>
    <row r="4468">
      <c r="A4468" s="126" t="n">
        <v>46005</v>
      </c>
      <c r="B4468" s="125" t="inlineStr">
        <is>
          <t>Homemade Lemonade</t>
        </is>
      </c>
      <c r="C4468" s="127" t="n">
        <v>16</v>
      </c>
      <c r="D4468" s="125" t="n"/>
    </row>
    <row r="4469">
      <c r="A4469" s="126" t="n">
        <v>46007</v>
      </c>
      <c r="B4469" s="125" t="inlineStr">
        <is>
          <t>Bruschetta</t>
        </is>
      </c>
      <c r="C4469" s="127" t="n">
        <v>13</v>
      </c>
      <c r="D4469" s="125" t="n"/>
    </row>
    <row r="4470">
      <c r="A4470" s="126" t="n">
        <v>46007</v>
      </c>
      <c r="B4470" s="125" t="inlineStr">
        <is>
          <t>Caesar Salad</t>
        </is>
      </c>
      <c r="C4470" s="127" t="n">
        <v>12</v>
      </c>
      <c r="D4470" s="125" t="n"/>
    </row>
    <row r="4471">
      <c r="A4471" s="126" t="n">
        <v>46007</v>
      </c>
      <c r="B4471" s="125" t="inlineStr">
        <is>
          <t>Tomato Soup</t>
        </is>
      </c>
      <c r="C4471" s="127" t="n">
        <v>7</v>
      </c>
      <c r="D4471" s="125" t="n"/>
    </row>
    <row r="4472">
      <c r="A4472" s="126" t="n">
        <v>46007</v>
      </c>
      <c r="B4472" s="125" t="inlineStr">
        <is>
          <t>Spaghetti Carbonara</t>
        </is>
      </c>
      <c r="C4472" s="127" t="n">
        <v>22</v>
      </c>
      <c r="D4472" s="125" t="n"/>
    </row>
    <row r="4473">
      <c r="A4473" s="126" t="n">
        <v>46007</v>
      </c>
      <c r="B4473" s="125" t="inlineStr">
        <is>
          <t>Pizza Margherita</t>
        </is>
      </c>
      <c r="C4473" s="127" t="n">
        <v>28</v>
      </c>
      <c r="D4473" s="125" t="n"/>
    </row>
    <row r="4474">
      <c r="A4474" s="126" t="n">
        <v>46007</v>
      </c>
      <c r="B4474" s="125" t="inlineStr">
        <is>
          <t>Wiener Schnitzel</t>
        </is>
      </c>
      <c r="C4474" s="127" t="n">
        <v>16</v>
      </c>
      <c r="D4474" s="125" t="n"/>
    </row>
    <row r="4475">
      <c r="A4475" s="126" t="n">
        <v>46007</v>
      </c>
      <c r="B4475" s="125" t="inlineStr">
        <is>
          <t>Salmon Fillet</t>
        </is>
      </c>
      <c r="C4475" s="127" t="n">
        <v>6</v>
      </c>
      <c r="D4475" s="125" t="n"/>
    </row>
    <row r="4476">
      <c r="A4476" s="126" t="n">
        <v>46007</v>
      </c>
      <c r="B4476" s="125" t="inlineStr">
        <is>
          <t>Mushroom Risotto</t>
        </is>
      </c>
      <c r="C4476" s="127" t="n">
        <v>4</v>
      </c>
      <c r="D4476" s="125" t="n"/>
    </row>
    <row r="4477">
      <c r="A4477" s="126" t="n">
        <v>46007</v>
      </c>
      <c r="B4477" s="125" t="inlineStr">
        <is>
          <t>Cheeseburger</t>
        </is>
      </c>
      <c r="C4477" s="127" t="n">
        <v>18</v>
      </c>
      <c r="D4477" s="125" t="n"/>
    </row>
    <row r="4478">
      <c r="A4478" s="126" t="n">
        <v>46007</v>
      </c>
      <c r="B4478" s="125" t="inlineStr">
        <is>
          <t>Tiramisu</t>
        </is>
      </c>
      <c r="C4478" s="127" t="n">
        <v>16</v>
      </c>
      <c r="D4478" s="125" t="n"/>
    </row>
    <row r="4479">
      <c r="A4479" s="126" t="n">
        <v>46007</v>
      </c>
      <c r="B4479" s="125" t="inlineStr">
        <is>
          <t>Chocolate Fondant</t>
        </is>
      </c>
      <c r="C4479" s="127" t="n">
        <v>7</v>
      </c>
      <c r="D4479" s="125" t="n"/>
    </row>
    <row r="4480">
      <c r="A4480" s="126" t="n">
        <v>46007</v>
      </c>
      <c r="B4480" s="125" t="inlineStr">
        <is>
          <t>Espresso</t>
        </is>
      </c>
      <c r="C4480" s="127" t="n">
        <v>16</v>
      </c>
      <c r="D4480" s="125" t="n"/>
    </row>
    <row r="4481">
      <c r="A4481" s="126" t="n">
        <v>46007</v>
      </c>
      <c r="B4481" s="125" t="inlineStr">
        <is>
          <t>Cappuccino</t>
        </is>
      </c>
      <c r="C4481" s="127" t="n">
        <v>25</v>
      </c>
      <c r="D4481" s="125" t="n"/>
    </row>
    <row r="4482">
      <c r="A4482" s="126" t="n">
        <v>46007</v>
      </c>
      <c r="B4482" s="125" t="inlineStr">
        <is>
          <t>Homemade Lemonade</t>
        </is>
      </c>
      <c r="C4482" s="127" t="n">
        <v>10</v>
      </c>
      <c r="D4482" s="125" t="n"/>
    </row>
    <row r="4483">
      <c r="A4483" s="126" t="n">
        <v>46008</v>
      </c>
      <c r="B4483" s="125" t="inlineStr">
        <is>
          <t>Bruschetta</t>
        </is>
      </c>
      <c r="C4483" s="127" t="n">
        <v>12</v>
      </c>
      <c r="D4483" s="125" t="n"/>
    </row>
    <row r="4484">
      <c r="A4484" s="126" t="n">
        <v>46008</v>
      </c>
      <c r="B4484" s="125" t="inlineStr">
        <is>
          <t>Caesar Salad</t>
        </is>
      </c>
      <c r="C4484" s="127" t="n">
        <v>8</v>
      </c>
      <c r="D4484" s="125" t="n"/>
    </row>
    <row r="4485">
      <c r="A4485" s="126" t="n">
        <v>46008</v>
      </c>
      <c r="B4485" s="125" t="inlineStr">
        <is>
          <t>Tomato Soup</t>
        </is>
      </c>
      <c r="C4485" s="127" t="n">
        <v>10</v>
      </c>
      <c r="D4485" s="125" t="n"/>
    </row>
    <row r="4486">
      <c r="A4486" s="126" t="n">
        <v>46008</v>
      </c>
      <c r="B4486" s="125" t="inlineStr">
        <is>
          <t>Spaghetti Carbonara</t>
        </is>
      </c>
      <c r="C4486" s="127" t="n">
        <v>24</v>
      </c>
      <c r="D4486" s="125" t="n"/>
    </row>
    <row r="4487">
      <c r="A4487" s="126" t="n">
        <v>46008</v>
      </c>
      <c r="B4487" s="125" t="inlineStr">
        <is>
          <t>Pizza Margherita</t>
        </is>
      </c>
      <c r="C4487" s="127" t="n">
        <v>27</v>
      </c>
      <c r="D4487" s="125" t="n"/>
    </row>
    <row r="4488">
      <c r="A4488" s="126" t="n">
        <v>46008</v>
      </c>
      <c r="B4488" s="125" t="inlineStr">
        <is>
          <t>Wiener Schnitzel</t>
        </is>
      </c>
      <c r="C4488" s="127" t="n">
        <v>19</v>
      </c>
      <c r="D4488" s="125" t="n"/>
    </row>
    <row r="4489">
      <c r="A4489" s="126" t="n">
        <v>46008</v>
      </c>
      <c r="B4489" s="125" t="inlineStr">
        <is>
          <t>Salmon Fillet</t>
        </is>
      </c>
      <c r="C4489" s="127" t="n">
        <v>8</v>
      </c>
      <c r="D4489" s="125" t="n"/>
    </row>
    <row r="4490">
      <c r="A4490" s="126" t="n">
        <v>46008</v>
      </c>
      <c r="B4490" s="125" t="inlineStr">
        <is>
          <t>Mushroom Risotto</t>
        </is>
      </c>
      <c r="C4490" s="127" t="n">
        <v>6</v>
      </c>
      <c r="D4490" s="125" t="n"/>
    </row>
    <row r="4491">
      <c r="A4491" s="126" t="n">
        <v>46008</v>
      </c>
      <c r="B4491" s="125" t="inlineStr">
        <is>
          <t>Cheeseburger</t>
        </is>
      </c>
      <c r="C4491" s="127" t="n">
        <v>25</v>
      </c>
      <c r="D4491" s="125" t="n"/>
    </row>
    <row r="4492">
      <c r="A4492" s="126" t="n">
        <v>46008</v>
      </c>
      <c r="B4492" s="125" t="inlineStr">
        <is>
          <t>Tiramisu</t>
        </is>
      </c>
      <c r="C4492" s="127" t="n">
        <v>14</v>
      </c>
      <c r="D4492" s="125" t="n"/>
    </row>
    <row r="4493">
      <c r="A4493" s="126" t="n">
        <v>46008</v>
      </c>
      <c r="B4493" s="125" t="inlineStr">
        <is>
          <t>Chocolate Fondant</t>
        </is>
      </c>
      <c r="C4493" s="127" t="n">
        <v>7</v>
      </c>
      <c r="D4493" s="125" t="n"/>
    </row>
    <row r="4494">
      <c r="A4494" s="126" t="n">
        <v>46008</v>
      </c>
      <c r="B4494" s="125" t="inlineStr">
        <is>
          <t>Lemon Sorbet</t>
        </is>
      </c>
      <c r="C4494" s="127" t="n">
        <v>2</v>
      </c>
      <c r="D4494" s="125" t="n"/>
    </row>
    <row r="4495">
      <c r="A4495" s="126" t="n">
        <v>46008</v>
      </c>
      <c r="B4495" s="125" t="inlineStr">
        <is>
          <t>Espresso</t>
        </is>
      </c>
      <c r="C4495" s="127" t="n">
        <v>40</v>
      </c>
      <c r="D4495" s="125" t="n"/>
    </row>
    <row r="4496">
      <c r="A4496" s="126" t="n">
        <v>46008</v>
      </c>
      <c r="B4496" s="125" t="inlineStr">
        <is>
          <t>Cappuccino</t>
        </is>
      </c>
      <c r="C4496" s="127" t="n">
        <v>29</v>
      </c>
      <c r="D4496" s="125" t="n"/>
    </row>
    <row r="4497">
      <c r="A4497" s="126" t="n">
        <v>46008</v>
      </c>
      <c r="B4497" s="125" t="inlineStr">
        <is>
          <t>Homemade Lemonade</t>
        </is>
      </c>
      <c r="C4497" s="127" t="n">
        <v>13</v>
      </c>
      <c r="D4497" s="125" t="n"/>
    </row>
    <row r="4498">
      <c r="A4498" s="126" t="n">
        <v>46009</v>
      </c>
      <c r="B4498" s="125" t="inlineStr">
        <is>
          <t>Bruschetta</t>
        </is>
      </c>
      <c r="C4498" s="127" t="n">
        <v>16</v>
      </c>
      <c r="D4498" s="125" t="n"/>
    </row>
    <row r="4499">
      <c r="A4499" s="126" t="n">
        <v>46009</v>
      </c>
      <c r="B4499" s="125" t="inlineStr">
        <is>
          <t>Caesar Salad</t>
        </is>
      </c>
      <c r="C4499" s="127" t="n">
        <v>11</v>
      </c>
      <c r="D4499" s="125" t="n"/>
    </row>
    <row r="4500">
      <c r="A4500" s="126" t="n">
        <v>46009</v>
      </c>
      <c r="B4500" s="125" t="inlineStr">
        <is>
          <t>Tomato Soup</t>
        </is>
      </c>
      <c r="C4500" s="127" t="n">
        <v>12</v>
      </c>
      <c r="D4500" s="125" t="n"/>
    </row>
    <row r="4501">
      <c r="A4501" s="126" t="n">
        <v>46009</v>
      </c>
      <c r="B4501" s="125" t="inlineStr">
        <is>
          <t>Spaghetti Carbonara</t>
        </is>
      </c>
      <c r="C4501" s="127" t="n">
        <v>34</v>
      </c>
      <c r="D4501" s="125" t="n"/>
    </row>
    <row r="4502">
      <c r="A4502" s="126" t="n">
        <v>46009</v>
      </c>
      <c r="B4502" s="125" t="inlineStr">
        <is>
          <t>Pizza Margherita</t>
        </is>
      </c>
      <c r="C4502" s="127" t="n">
        <v>31</v>
      </c>
      <c r="D4502" s="125" t="n"/>
    </row>
    <row r="4503">
      <c r="A4503" s="126" t="n">
        <v>46009</v>
      </c>
      <c r="B4503" s="125" t="inlineStr">
        <is>
          <t>Wiener Schnitzel</t>
        </is>
      </c>
      <c r="C4503" s="127" t="n">
        <v>21</v>
      </c>
      <c r="D4503" s="125" t="n"/>
    </row>
    <row r="4504">
      <c r="A4504" s="126" t="n">
        <v>46009</v>
      </c>
      <c r="B4504" s="125" t="inlineStr">
        <is>
          <t>Salmon Fillet</t>
        </is>
      </c>
      <c r="C4504" s="127" t="n">
        <v>5</v>
      </c>
      <c r="D4504" s="125" t="n"/>
    </row>
    <row r="4505">
      <c r="A4505" s="126" t="n">
        <v>46009</v>
      </c>
      <c r="B4505" s="125" t="inlineStr">
        <is>
          <t>Mushroom Risotto</t>
        </is>
      </c>
      <c r="C4505" s="127" t="n">
        <v>7</v>
      </c>
      <c r="D4505" s="125" t="n"/>
    </row>
    <row r="4506">
      <c r="A4506" s="126" t="n">
        <v>46009</v>
      </c>
      <c r="B4506" s="125" t="inlineStr">
        <is>
          <t>Cheeseburger</t>
        </is>
      </c>
      <c r="C4506" s="127" t="n">
        <v>27</v>
      </c>
      <c r="D4506" s="125" t="n"/>
    </row>
    <row r="4507">
      <c r="A4507" s="126" t="n">
        <v>46009</v>
      </c>
      <c r="B4507" s="125" t="inlineStr">
        <is>
          <t>Tiramisu</t>
        </is>
      </c>
      <c r="C4507" s="127" t="n">
        <v>14</v>
      </c>
      <c r="D4507" s="125" t="n"/>
    </row>
    <row r="4508">
      <c r="A4508" s="126" t="n">
        <v>46009</v>
      </c>
      <c r="B4508" s="125" t="inlineStr">
        <is>
          <t>Chocolate Fondant</t>
        </is>
      </c>
      <c r="C4508" s="127" t="n">
        <v>9</v>
      </c>
      <c r="D4508" s="125" t="n"/>
    </row>
    <row r="4509">
      <c r="A4509" s="126" t="n">
        <v>46009</v>
      </c>
      <c r="B4509" s="125" t="inlineStr">
        <is>
          <t>Lemon Sorbet</t>
        </is>
      </c>
      <c r="C4509" s="127" t="n">
        <v>2</v>
      </c>
      <c r="D4509" s="125" t="n"/>
    </row>
    <row r="4510">
      <c r="A4510" s="126" t="n">
        <v>46009</v>
      </c>
      <c r="B4510" s="125" t="inlineStr">
        <is>
          <t>Espresso</t>
        </is>
      </c>
      <c r="C4510" s="127" t="n">
        <v>27</v>
      </c>
      <c r="D4510" s="125" t="n"/>
    </row>
    <row r="4511">
      <c r="A4511" s="126" t="n">
        <v>46009</v>
      </c>
      <c r="B4511" s="125" t="inlineStr">
        <is>
          <t>Cappuccino</t>
        </is>
      </c>
      <c r="C4511" s="127" t="n">
        <v>23</v>
      </c>
      <c r="D4511" s="125" t="n"/>
    </row>
    <row r="4512">
      <c r="A4512" s="126" t="n">
        <v>46009</v>
      </c>
      <c r="B4512" s="125" t="inlineStr">
        <is>
          <t>Homemade Lemonade</t>
        </is>
      </c>
      <c r="C4512" s="127" t="n">
        <v>17</v>
      </c>
      <c r="D4512" s="125" t="n"/>
    </row>
    <row r="4513">
      <c r="A4513" s="126" t="n">
        <v>46010</v>
      </c>
      <c r="B4513" s="125" t="inlineStr">
        <is>
          <t>Bruschetta</t>
        </is>
      </c>
      <c r="C4513" s="127" t="n">
        <v>18</v>
      </c>
      <c r="D4513" s="125" t="n"/>
    </row>
    <row r="4514">
      <c r="A4514" s="126" t="n">
        <v>46010</v>
      </c>
      <c r="B4514" s="125" t="inlineStr">
        <is>
          <t>Caesar Salad</t>
        </is>
      </c>
      <c r="C4514" s="127" t="n">
        <v>19</v>
      </c>
      <c r="D4514" s="125" t="n"/>
    </row>
    <row r="4515">
      <c r="A4515" s="126" t="n">
        <v>46010</v>
      </c>
      <c r="B4515" s="125" t="inlineStr">
        <is>
          <t>Tomato Soup</t>
        </is>
      </c>
      <c r="C4515" s="127" t="n">
        <v>10</v>
      </c>
      <c r="D4515" s="125" t="n"/>
    </row>
    <row r="4516">
      <c r="A4516" s="126" t="n">
        <v>46010</v>
      </c>
      <c r="B4516" s="125" t="inlineStr">
        <is>
          <t>Spaghetti Carbonara</t>
        </is>
      </c>
      <c r="C4516" s="127" t="n">
        <v>35</v>
      </c>
      <c r="D4516" s="125" t="n"/>
    </row>
    <row r="4517">
      <c r="A4517" s="126" t="n">
        <v>46010</v>
      </c>
      <c r="B4517" s="125" t="inlineStr">
        <is>
          <t>Pizza Margherita</t>
        </is>
      </c>
      <c r="C4517" s="127" t="n">
        <v>52</v>
      </c>
      <c r="D4517" s="125" t="n"/>
    </row>
    <row r="4518">
      <c r="A4518" s="126" t="n">
        <v>46010</v>
      </c>
      <c r="B4518" s="125" t="inlineStr">
        <is>
          <t>Wiener Schnitzel</t>
        </is>
      </c>
      <c r="C4518" s="127" t="n">
        <v>22</v>
      </c>
      <c r="D4518" s="125" t="n"/>
    </row>
    <row r="4519">
      <c r="A4519" s="126" t="n">
        <v>46010</v>
      </c>
      <c r="B4519" s="125" t="inlineStr">
        <is>
          <t>Salmon Fillet</t>
        </is>
      </c>
      <c r="C4519" s="127" t="n">
        <v>10</v>
      </c>
      <c r="D4519" s="125" t="n"/>
    </row>
    <row r="4520">
      <c r="A4520" s="126" t="n">
        <v>46010</v>
      </c>
      <c r="B4520" s="125" t="inlineStr">
        <is>
          <t>Mushroom Risotto</t>
        </is>
      </c>
      <c r="C4520" s="127" t="n">
        <v>7</v>
      </c>
      <c r="D4520" s="125" t="n"/>
    </row>
    <row r="4521">
      <c r="A4521" s="126" t="n">
        <v>46010</v>
      </c>
      <c r="B4521" s="125" t="inlineStr">
        <is>
          <t>Cheeseburger</t>
        </is>
      </c>
      <c r="C4521" s="127" t="n">
        <v>33</v>
      </c>
      <c r="D4521" s="125" t="n"/>
    </row>
    <row r="4522">
      <c r="A4522" s="126" t="n">
        <v>46010</v>
      </c>
      <c r="B4522" s="125" t="inlineStr">
        <is>
          <t>Tiramisu</t>
        </is>
      </c>
      <c r="C4522" s="127" t="n">
        <v>23</v>
      </c>
      <c r="D4522" s="125" t="n"/>
    </row>
    <row r="4523">
      <c r="A4523" s="126" t="n">
        <v>46010</v>
      </c>
      <c r="B4523" s="125" t="inlineStr">
        <is>
          <t>Chocolate Fondant</t>
        </is>
      </c>
      <c r="C4523" s="127" t="n">
        <v>12</v>
      </c>
      <c r="D4523" s="125" t="n"/>
    </row>
    <row r="4524">
      <c r="A4524" s="126" t="n">
        <v>46010</v>
      </c>
      <c r="B4524" s="125" t="inlineStr">
        <is>
          <t>Lemon Sorbet</t>
        </is>
      </c>
      <c r="C4524" s="127" t="n">
        <v>2</v>
      </c>
      <c r="D4524" s="125" t="n"/>
    </row>
    <row r="4525">
      <c r="A4525" s="126" t="n">
        <v>46010</v>
      </c>
      <c r="B4525" s="125" t="inlineStr">
        <is>
          <t>Espresso</t>
        </is>
      </c>
      <c r="C4525" s="127" t="n">
        <v>57</v>
      </c>
      <c r="D4525" s="125" t="n"/>
    </row>
    <row r="4526">
      <c r="A4526" s="126" t="n">
        <v>46010</v>
      </c>
      <c r="B4526" s="125" t="inlineStr">
        <is>
          <t>Cappuccino</t>
        </is>
      </c>
      <c r="C4526" s="127" t="n">
        <v>49</v>
      </c>
      <c r="D4526" s="125" t="n"/>
    </row>
    <row r="4527">
      <c r="A4527" s="126" t="n">
        <v>46010</v>
      </c>
      <c r="B4527" s="125" t="inlineStr">
        <is>
          <t>Homemade Lemonade</t>
        </is>
      </c>
      <c r="C4527" s="127" t="n">
        <v>15</v>
      </c>
      <c r="D4527" s="125" t="n"/>
    </row>
    <row r="4528">
      <c r="A4528" s="126" t="n">
        <v>46011</v>
      </c>
      <c r="B4528" s="125" t="inlineStr">
        <is>
          <t>Bruschetta</t>
        </is>
      </c>
      <c r="C4528" s="127" t="n">
        <v>22</v>
      </c>
      <c r="D4528" s="125" t="n"/>
    </row>
    <row r="4529">
      <c r="A4529" s="126" t="n">
        <v>46011</v>
      </c>
      <c r="B4529" s="125" t="inlineStr">
        <is>
          <t>Caesar Salad</t>
        </is>
      </c>
      <c r="C4529" s="127" t="n">
        <v>26</v>
      </c>
      <c r="D4529" s="125" t="n"/>
    </row>
    <row r="4530">
      <c r="A4530" s="126" t="n">
        <v>46011</v>
      </c>
      <c r="B4530" s="125" t="inlineStr">
        <is>
          <t>Tomato Soup</t>
        </is>
      </c>
      <c r="C4530" s="127" t="n">
        <v>19</v>
      </c>
      <c r="D4530" s="125" t="n"/>
    </row>
    <row r="4531">
      <c r="A4531" s="126" t="n">
        <v>46011</v>
      </c>
      <c r="B4531" s="125" t="inlineStr">
        <is>
          <t>Spaghetti Carbonara</t>
        </is>
      </c>
      <c r="C4531" s="127" t="n">
        <v>19</v>
      </c>
      <c r="D4531" s="125" t="n"/>
    </row>
    <row r="4532">
      <c r="A4532" s="126" t="n">
        <v>46011</v>
      </c>
      <c r="B4532" s="125" t="inlineStr">
        <is>
          <t>Pizza Margherita</t>
        </is>
      </c>
      <c r="C4532" s="127" t="n">
        <v>48</v>
      </c>
      <c r="D4532" s="125" t="n"/>
    </row>
    <row r="4533">
      <c r="A4533" s="126" t="n">
        <v>46011</v>
      </c>
      <c r="B4533" s="125" t="inlineStr">
        <is>
          <t>Wiener Schnitzel</t>
        </is>
      </c>
      <c r="C4533" s="127" t="n">
        <v>20</v>
      </c>
      <c r="D4533" s="125" t="n"/>
    </row>
    <row r="4534">
      <c r="A4534" s="126" t="n">
        <v>46011</v>
      </c>
      <c r="B4534" s="125" t="inlineStr">
        <is>
          <t>Salmon Fillet</t>
        </is>
      </c>
      <c r="C4534" s="127" t="n">
        <v>11</v>
      </c>
      <c r="D4534" s="125" t="n"/>
    </row>
    <row r="4535">
      <c r="A4535" s="126" t="n">
        <v>46011</v>
      </c>
      <c r="B4535" s="125" t="inlineStr">
        <is>
          <t>Mushroom Risotto</t>
        </is>
      </c>
      <c r="C4535" s="127" t="n">
        <v>7</v>
      </c>
      <c r="D4535" s="125" t="n"/>
    </row>
    <row r="4536">
      <c r="A4536" s="126" t="n">
        <v>46011</v>
      </c>
      <c r="B4536" s="125" t="inlineStr">
        <is>
          <t>Cheeseburger</t>
        </is>
      </c>
      <c r="C4536" s="127" t="n">
        <v>32</v>
      </c>
      <c r="D4536" s="125" t="n"/>
    </row>
    <row r="4537">
      <c r="A4537" s="126" t="n">
        <v>46011</v>
      </c>
      <c r="B4537" s="125" t="inlineStr">
        <is>
          <t>Tiramisu</t>
        </is>
      </c>
      <c r="C4537" s="127" t="n">
        <v>21</v>
      </c>
      <c r="D4537" s="125" t="n"/>
    </row>
    <row r="4538">
      <c r="A4538" s="126" t="n">
        <v>46011</v>
      </c>
      <c r="B4538" s="125" t="inlineStr">
        <is>
          <t>Chocolate Fondant</t>
        </is>
      </c>
      <c r="C4538" s="127" t="n">
        <v>11</v>
      </c>
      <c r="D4538" s="125" t="n"/>
    </row>
    <row r="4539">
      <c r="A4539" s="126" t="n">
        <v>46011</v>
      </c>
      <c r="B4539" s="125" t="inlineStr">
        <is>
          <t>Lemon Sorbet</t>
        </is>
      </c>
      <c r="C4539" s="127" t="n">
        <v>3</v>
      </c>
      <c r="D4539" s="125" t="n"/>
    </row>
    <row r="4540">
      <c r="A4540" s="126" t="n">
        <v>46011</v>
      </c>
      <c r="B4540" s="125" t="inlineStr">
        <is>
          <t>Espresso</t>
        </is>
      </c>
      <c r="C4540" s="127" t="n">
        <v>48</v>
      </c>
      <c r="D4540" s="125" t="n"/>
    </row>
    <row r="4541">
      <c r="A4541" s="126" t="n">
        <v>46011</v>
      </c>
      <c r="B4541" s="125" t="inlineStr">
        <is>
          <t>Cappuccino</t>
        </is>
      </c>
      <c r="C4541" s="127" t="n">
        <v>43</v>
      </c>
      <c r="D4541" s="125" t="n"/>
    </row>
    <row r="4542">
      <c r="A4542" s="126" t="n">
        <v>46011</v>
      </c>
      <c r="B4542" s="125" t="inlineStr">
        <is>
          <t>Homemade Lemonade</t>
        </is>
      </c>
      <c r="C4542" s="127" t="n">
        <v>23</v>
      </c>
      <c r="D4542" s="125" t="n"/>
    </row>
    <row r="4543">
      <c r="A4543" s="126" t="n">
        <v>46012</v>
      </c>
      <c r="B4543" s="125" t="inlineStr">
        <is>
          <t>Bruschetta</t>
        </is>
      </c>
      <c r="C4543" s="127" t="n">
        <v>15</v>
      </c>
      <c r="D4543" s="125" t="n"/>
    </row>
    <row r="4544">
      <c r="A4544" s="126" t="n">
        <v>46012</v>
      </c>
      <c r="B4544" s="125" t="inlineStr">
        <is>
          <t>Caesar Salad</t>
        </is>
      </c>
      <c r="C4544" s="127" t="n">
        <v>18</v>
      </c>
      <c r="D4544" s="125" t="n"/>
    </row>
    <row r="4545">
      <c r="A4545" s="126" t="n">
        <v>46012</v>
      </c>
      <c r="B4545" s="125" t="inlineStr">
        <is>
          <t>Tomato Soup</t>
        </is>
      </c>
      <c r="C4545" s="127" t="n">
        <v>9</v>
      </c>
      <c r="D4545" s="125" t="n"/>
    </row>
    <row r="4546">
      <c r="A4546" s="126" t="n">
        <v>46012</v>
      </c>
      <c r="B4546" s="125" t="inlineStr">
        <is>
          <t>Spaghetti Carbonara</t>
        </is>
      </c>
      <c r="C4546" s="127" t="n">
        <v>35</v>
      </c>
      <c r="D4546" s="125" t="n"/>
    </row>
    <row r="4547">
      <c r="A4547" s="126" t="n">
        <v>46012</v>
      </c>
      <c r="B4547" s="125" t="inlineStr">
        <is>
          <t>Pizza Margherita</t>
        </is>
      </c>
      <c r="C4547" s="127" t="n">
        <v>38</v>
      </c>
      <c r="D4547" s="125" t="n"/>
    </row>
    <row r="4548">
      <c r="A4548" s="126" t="n">
        <v>46012</v>
      </c>
      <c r="B4548" s="125" t="inlineStr">
        <is>
          <t>Wiener Schnitzel</t>
        </is>
      </c>
      <c r="C4548" s="127" t="n">
        <v>29</v>
      </c>
      <c r="D4548" s="125" t="n"/>
    </row>
    <row r="4549">
      <c r="A4549" s="126" t="n">
        <v>46012</v>
      </c>
      <c r="B4549" s="125" t="inlineStr">
        <is>
          <t>Salmon Fillet</t>
        </is>
      </c>
      <c r="C4549" s="127" t="n">
        <v>7</v>
      </c>
      <c r="D4549" s="125" t="n"/>
    </row>
    <row r="4550">
      <c r="A4550" s="126" t="n">
        <v>46012</v>
      </c>
      <c r="B4550" s="125" t="inlineStr">
        <is>
          <t>Mushroom Risotto</t>
        </is>
      </c>
      <c r="C4550" s="127" t="n">
        <v>6</v>
      </c>
      <c r="D4550" s="125" t="n"/>
    </row>
    <row r="4551">
      <c r="A4551" s="126" t="n">
        <v>46012</v>
      </c>
      <c r="B4551" s="125" t="inlineStr">
        <is>
          <t>Cheeseburger</t>
        </is>
      </c>
      <c r="C4551" s="127" t="n">
        <v>22</v>
      </c>
      <c r="D4551" s="125" t="n"/>
    </row>
    <row r="4552">
      <c r="A4552" s="126" t="n">
        <v>46012</v>
      </c>
      <c r="B4552" s="125" t="inlineStr">
        <is>
          <t>Tiramisu</t>
        </is>
      </c>
      <c r="C4552" s="127" t="n">
        <v>27</v>
      </c>
      <c r="D4552" s="125" t="n"/>
    </row>
    <row r="4553">
      <c r="A4553" s="126" t="n">
        <v>46012</v>
      </c>
      <c r="B4553" s="125" t="inlineStr">
        <is>
          <t>Chocolate Fondant</t>
        </is>
      </c>
      <c r="C4553" s="127" t="n">
        <v>9</v>
      </c>
      <c r="D4553" s="125" t="n"/>
    </row>
    <row r="4554">
      <c r="A4554" s="126" t="n">
        <v>46012</v>
      </c>
      <c r="B4554" s="125" t="inlineStr">
        <is>
          <t>Lemon Sorbet</t>
        </is>
      </c>
      <c r="C4554" s="127" t="n">
        <v>2</v>
      </c>
      <c r="D4554" s="125" t="n"/>
    </row>
    <row r="4555">
      <c r="A4555" s="126" t="n">
        <v>46012</v>
      </c>
      <c r="B4555" s="125" t="inlineStr">
        <is>
          <t>Espresso</t>
        </is>
      </c>
      <c r="C4555" s="127" t="n">
        <v>43</v>
      </c>
      <c r="D4555" s="125" t="n"/>
    </row>
    <row r="4556">
      <c r="A4556" s="126" t="n">
        <v>46012</v>
      </c>
      <c r="B4556" s="125" t="inlineStr">
        <is>
          <t>Cappuccino</t>
        </is>
      </c>
      <c r="C4556" s="127" t="n">
        <v>30</v>
      </c>
      <c r="D4556" s="125" t="n"/>
    </row>
    <row r="4557">
      <c r="A4557" s="126" t="n">
        <v>46012</v>
      </c>
      <c r="B4557" s="125" t="inlineStr">
        <is>
          <t>Homemade Lemonade</t>
        </is>
      </c>
      <c r="C4557" s="127" t="n">
        <v>22</v>
      </c>
      <c r="D4557" s="125" t="n"/>
    </row>
    <row r="4558">
      <c r="A4558" s="126" t="n">
        <v>46014</v>
      </c>
      <c r="B4558" s="125" t="inlineStr">
        <is>
          <t>Bruschetta</t>
        </is>
      </c>
      <c r="C4558" s="127" t="n">
        <v>12</v>
      </c>
      <c r="D4558" s="125" t="n"/>
    </row>
    <row r="4559">
      <c r="A4559" s="126" t="n">
        <v>46014</v>
      </c>
      <c r="B4559" s="125" t="inlineStr">
        <is>
          <t>Caesar Salad</t>
        </is>
      </c>
      <c r="C4559" s="127" t="n">
        <v>6</v>
      </c>
      <c r="D4559" s="125" t="n"/>
    </row>
    <row r="4560">
      <c r="A4560" s="126" t="n">
        <v>46014</v>
      </c>
      <c r="B4560" s="125" t="inlineStr">
        <is>
          <t>Tomato Soup</t>
        </is>
      </c>
      <c r="C4560" s="127" t="n">
        <v>8</v>
      </c>
      <c r="D4560" s="125" t="n"/>
    </row>
    <row r="4561">
      <c r="A4561" s="126" t="n">
        <v>46014</v>
      </c>
      <c r="B4561" s="125" t="inlineStr">
        <is>
          <t>Spaghetti Carbonara</t>
        </is>
      </c>
      <c r="C4561" s="127" t="n">
        <v>24</v>
      </c>
      <c r="D4561" s="125" t="n"/>
    </row>
    <row r="4562">
      <c r="A4562" s="126" t="n">
        <v>46014</v>
      </c>
      <c r="B4562" s="125" t="inlineStr">
        <is>
          <t>Pizza Margherita</t>
        </is>
      </c>
      <c r="C4562" s="127" t="n">
        <v>25</v>
      </c>
      <c r="D4562" s="125" t="n"/>
    </row>
    <row r="4563">
      <c r="A4563" s="126" t="n">
        <v>46014</v>
      </c>
      <c r="B4563" s="125" t="inlineStr">
        <is>
          <t>Wiener Schnitzel</t>
        </is>
      </c>
      <c r="C4563" s="127" t="n">
        <v>16</v>
      </c>
      <c r="D4563" s="125" t="n"/>
    </row>
    <row r="4564">
      <c r="A4564" s="126" t="n">
        <v>46014</v>
      </c>
      <c r="B4564" s="125" t="inlineStr">
        <is>
          <t>Salmon Fillet</t>
        </is>
      </c>
      <c r="C4564" s="127" t="n">
        <v>5</v>
      </c>
      <c r="D4564" s="125" t="n"/>
    </row>
    <row r="4565">
      <c r="A4565" s="126" t="n">
        <v>46014</v>
      </c>
      <c r="B4565" s="125" t="inlineStr">
        <is>
          <t>Mushroom Risotto</t>
        </is>
      </c>
      <c r="C4565" s="127" t="n">
        <v>4</v>
      </c>
      <c r="D4565" s="125" t="n"/>
    </row>
    <row r="4566">
      <c r="A4566" s="126" t="n">
        <v>46014</v>
      </c>
      <c r="B4566" s="125" t="inlineStr">
        <is>
          <t>Cheeseburger</t>
        </is>
      </c>
      <c r="C4566" s="127" t="n">
        <v>19</v>
      </c>
      <c r="D4566" s="125" t="n"/>
    </row>
    <row r="4567">
      <c r="A4567" s="126" t="n">
        <v>46014</v>
      </c>
      <c r="B4567" s="125" t="inlineStr">
        <is>
          <t>Tiramisu</t>
        </is>
      </c>
      <c r="C4567" s="127" t="n">
        <v>11</v>
      </c>
      <c r="D4567" s="125" t="n"/>
    </row>
    <row r="4568">
      <c r="A4568" s="126" t="n">
        <v>46014</v>
      </c>
      <c r="B4568" s="125" t="inlineStr">
        <is>
          <t>Chocolate Fondant</t>
        </is>
      </c>
      <c r="C4568" s="127" t="n">
        <v>5</v>
      </c>
      <c r="D4568" s="125" t="n"/>
    </row>
    <row r="4569">
      <c r="A4569" s="126" t="n">
        <v>46014</v>
      </c>
      <c r="B4569" s="125" t="inlineStr">
        <is>
          <t>Lemon Sorbet</t>
        </is>
      </c>
      <c r="C4569" s="127" t="n">
        <v>2</v>
      </c>
      <c r="D4569" s="125" t="n"/>
    </row>
    <row r="4570">
      <c r="A4570" s="126" t="n">
        <v>46014</v>
      </c>
      <c r="B4570" s="125" t="inlineStr">
        <is>
          <t>Espresso</t>
        </is>
      </c>
      <c r="C4570" s="127" t="n">
        <v>29</v>
      </c>
      <c r="D4570" s="125" t="n"/>
    </row>
    <row r="4571">
      <c r="A4571" s="126" t="n">
        <v>46014</v>
      </c>
      <c r="B4571" s="125" t="inlineStr">
        <is>
          <t>Cappuccino</t>
        </is>
      </c>
      <c r="C4571" s="127" t="n">
        <v>20</v>
      </c>
      <c r="D4571" s="125" t="n"/>
    </row>
    <row r="4572">
      <c r="A4572" s="126" t="n">
        <v>46014</v>
      </c>
      <c r="B4572" s="125" t="inlineStr">
        <is>
          <t>Homemade Lemonade</t>
        </is>
      </c>
      <c r="C4572" s="127" t="n">
        <v>9</v>
      </c>
      <c r="D4572" s="125" t="n"/>
    </row>
    <row r="4573">
      <c r="A4573" s="126" t="n">
        <v>46017</v>
      </c>
      <c r="B4573" s="125" t="inlineStr">
        <is>
          <t>Bruschetta</t>
        </is>
      </c>
      <c r="C4573" s="127" t="n">
        <v>20</v>
      </c>
      <c r="D4573" s="125" t="n"/>
    </row>
    <row r="4574">
      <c r="A4574" s="126" t="n">
        <v>46017</v>
      </c>
      <c r="B4574" s="125" t="inlineStr">
        <is>
          <t>Caesar Salad</t>
        </is>
      </c>
      <c r="C4574" s="127" t="n">
        <v>19</v>
      </c>
      <c r="D4574" s="125" t="n"/>
    </row>
    <row r="4575">
      <c r="A4575" s="126" t="n">
        <v>46017</v>
      </c>
      <c r="B4575" s="125" t="inlineStr">
        <is>
          <t>Tomato Soup</t>
        </is>
      </c>
      <c r="C4575" s="127" t="n">
        <v>8</v>
      </c>
      <c r="D4575" s="125" t="n"/>
    </row>
    <row r="4576">
      <c r="A4576" s="126" t="n">
        <v>46017</v>
      </c>
      <c r="B4576" s="125" t="inlineStr">
        <is>
          <t>Spaghetti Carbonara</t>
        </is>
      </c>
      <c r="C4576" s="127" t="n">
        <v>32</v>
      </c>
      <c r="D4576" s="125" t="n"/>
    </row>
    <row r="4577">
      <c r="A4577" s="126" t="n">
        <v>46017</v>
      </c>
      <c r="B4577" s="125" t="inlineStr">
        <is>
          <t>Pizza Margherita</t>
        </is>
      </c>
      <c r="C4577" s="127" t="n">
        <v>55</v>
      </c>
      <c r="D4577" s="125" t="n"/>
    </row>
    <row r="4578">
      <c r="A4578" s="126" t="n">
        <v>46017</v>
      </c>
      <c r="B4578" s="125" t="inlineStr">
        <is>
          <t>Wiener Schnitzel</t>
        </is>
      </c>
      <c r="C4578" s="127" t="n">
        <v>29</v>
      </c>
      <c r="D4578" s="125" t="n"/>
    </row>
    <row r="4579">
      <c r="A4579" s="126" t="n">
        <v>46017</v>
      </c>
      <c r="B4579" s="125" t="inlineStr">
        <is>
          <t>Salmon Fillet</t>
        </is>
      </c>
      <c r="C4579" s="127" t="n">
        <v>8</v>
      </c>
      <c r="D4579" s="125" t="n"/>
    </row>
    <row r="4580">
      <c r="A4580" s="126" t="n">
        <v>46017</v>
      </c>
      <c r="B4580" s="125" t="inlineStr">
        <is>
          <t>Mushroom Risotto</t>
        </is>
      </c>
      <c r="C4580" s="127" t="n">
        <v>9</v>
      </c>
      <c r="D4580" s="125" t="n"/>
    </row>
    <row r="4581">
      <c r="A4581" s="126" t="n">
        <v>46017</v>
      </c>
      <c r="B4581" s="125" t="inlineStr">
        <is>
          <t>Cheeseburger</t>
        </is>
      </c>
      <c r="C4581" s="127" t="n">
        <v>26</v>
      </c>
      <c r="D4581" s="125" t="n"/>
    </row>
    <row r="4582">
      <c r="A4582" s="126" t="n">
        <v>46017</v>
      </c>
      <c r="B4582" s="125" t="inlineStr">
        <is>
          <t>Tiramisu</t>
        </is>
      </c>
      <c r="C4582" s="127" t="n">
        <v>19</v>
      </c>
      <c r="D4582" s="125" t="n"/>
    </row>
    <row r="4583">
      <c r="A4583" s="126" t="n">
        <v>46017</v>
      </c>
      <c r="B4583" s="125" t="inlineStr">
        <is>
          <t>Chocolate Fondant</t>
        </is>
      </c>
      <c r="C4583" s="127" t="n">
        <v>12</v>
      </c>
      <c r="D4583" s="125" t="n"/>
    </row>
    <row r="4584">
      <c r="A4584" s="126" t="n">
        <v>46017</v>
      </c>
      <c r="B4584" s="125" t="inlineStr">
        <is>
          <t>Lemon Sorbet</t>
        </is>
      </c>
      <c r="C4584" s="127" t="n">
        <v>2</v>
      </c>
      <c r="D4584" s="125" t="n"/>
    </row>
    <row r="4585">
      <c r="A4585" s="126" t="n">
        <v>46017</v>
      </c>
      <c r="B4585" s="125" t="inlineStr">
        <is>
          <t>Espresso</t>
        </is>
      </c>
      <c r="C4585" s="127" t="n">
        <v>48</v>
      </c>
      <c r="D4585" s="125" t="n"/>
    </row>
    <row r="4586">
      <c r="A4586" s="126" t="n">
        <v>46017</v>
      </c>
      <c r="B4586" s="125" t="inlineStr">
        <is>
          <t>Cappuccino</t>
        </is>
      </c>
      <c r="C4586" s="127" t="n">
        <v>28</v>
      </c>
      <c r="D4586" s="125" t="n"/>
    </row>
    <row r="4587">
      <c r="A4587" s="126" t="n">
        <v>46017</v>
      </c>
      <c r="B4587" s="125" t="inlineStr">
        <is>
          <t>Homemade Lemonade</t>
        </is>
      </c>
      <c r="C4587" s="127" t="n">
        <v>16</v>
      </c>
      <c r="D4587" s="125" t="n"/>
    </row>
    <row r="4588">
      <c r="A4588" s="126" t="n">
        <v>46018</v>
      </c>
      <c r="B4588" s="125" t="inlineStr">
        <is>
          <t>Bruschetta</t>
        </is>
      </c>
      <c r="C4588" s="127" t="n">
        <v>17</v>
      </c>
      <c r="D4588" s="125" t="n"/>
    </row>
    <row r="4589">
      <c r="A4589" s="126" t="n">
        <v>46018</v>
      </c>
      <c r="B4589" s="125" t="inlineStr">
        <is>
          <t>Caesar Salad</t>
        </is>
      </c>
      <c r="C4589" s="127" t="n">
        <v>18</v>
      </c>
      <c r="D4589" s="125" t="n"/>
    </row>
    <row r="4590">
      <c r="A4590" s="126" t="n">
        <v>46018</v>
      </c>
      <c r="B4590" s="125" t="inlineStr">
        <is>
          <t>Tomato Soup</t>
        </is>
      </c>
      <c r="C4590" s="127" t="n">
        <v>11</v>
      </c>
      <c r="D4590" s="125" t="n"/>
    </row>
    <row r="4591">
      <c r="A4591" s="126" t="n">
        <v>46018</v>
      </c>
      <c r="B4591" s="125" t="inlineStr">
        <is>
          <t>Spaghetti Carbonara</t>
        </is>
      </c>
      <c r="C4591" s="127" t="n">
        <v>48</v>
      </c>
      <c r="D4591" s="125" t="n"/>
    </row>
    <row r="4592">
      <c r="A4592" s="126" t="n">
        <v>46018</v>
      </c>
      <c r="B4592" s="125" t="inlineStr">
        <is>
          <t>Pizza Margherita</t>
        </is>
      </c>
      <c r="C4592" s="127" t="n">
        <v>47</v>
      </c>
      <c r="D4592" s="125" t="n"/>
    </row>
    <row r="4593">
      <c r="A4593" s="126" t="n">
        <v>46018</v>
      </c>
      <c r="B4593" s="125" t="inlineStr">
        <is>
          <t>Wiener Schnitzel</t>
        </is>
      </c>
      <c r="C4593" s="127" t="n">
        <v>25</v>
      </c>
      <c r="D4593" s="125" t="n"/>
    </row>
    <row r="4594">
      <c r="A4594" s="126" t="n">
        <v>46018</v>
      </c>
      <c r="B4594" s="125" t="inlineStr">
        <is>
          <t>Salmon Fillet</t>
        </is>
      </c>
      <c r="C4594" s="127" t="n">
        <v>9</v>
      </c>
      <c r="D4594" s="125" t="n"/>
    </row>
    <row r="4595">
      <c r="A4595" s="126" t="n">
        <v>46018</v>
      </c>
      <c r="B4595" s="125" t="inlineStr">
        <is>
          <t>Mushroom Risotto</t>
        </is>
      </c>
      <c r="C4595" s="127" t="n">
        <v>9</v>
      </c>
      <c r="D4595" s="125" t="n"/>
    </row>
    <row r="4596">
      <c r="A4596" s="126" t="n">
        <v>46018</v>
      </c>
      <c r="B4596" s="125" t="inlineStr">
        <is>
          <t>Cheeseburger</t>
        </is>
      </c>
      <c r="C4596" s="127" t="n">
        <v>45</v>
      </c>
      <c r="D4596" s="125" t="n"/>
    </row>
    <row r="4597">
      <c r="A4597" s="126" t="n">
        <v>46018</v>
      </c>
      <c r="B4597" s="125" t="inlineStr">
        <is>
          <t>Tiramisu</t>
        </is>
      </c>
      <c r="C4597" s="127" t="n">
        <v>23</v>
      </c>
      <c r="D4597" s="125" t="n"/>
    </row>
    <row r="4598">
      <c r="A4598" s="126" t="n">
        <v>46018</v>
      </c>
      <c r="B4598" s="125" t="inlineStr">
        <is>
          <t>Chocolate Fondant</t>
        </is>
      </c>
      <c r="C4598" s="127" t="n">
        <v>13</v>
      </c>
      <c r="D4598" s="125" t="n"/>
    </row>
    <row r="4599">
      <c r="A4599" s="126" t="n">
        <v>46018</v>
      </c>
      <c r="B4599" s="125" t="inlineStr">
        <is>
          <t>Lemon Sorbet</t>
        </is>
      </c>
      <c r="C4599" s="127" t="n">
        <v>5</v>
      </c>
      <c r="D4599" s="125" t="n"/>
    </row>
    <row r="4600">
      <c r="A4600" s="126" t="n">
        <v>46018</v>
      </c>
      <c r="B4600" s="125" t="inlineStr">
        <is>
          <t>Espresso</t>
        </is>
      </c>
      <c r="C4600" s="127" t="n">
        <v>70</v>
      </c>
      <c r="D4600" s="125" t="n"/>
    </row>
    <row r="4601">
      <c r="A4601" s="126" t="n">
        <v>46018</v>
      </c>
      <c r="B4601" s="125" t="inlineStr">
        <is>
          <t>Cappuccino</t>
        </is>
      </c>
      <c r="C4601" s="127" t="n">
        <v>48</v>
      </c>
      <c r="D4601" s="125" t="n"/>
    </row>
    <row r="4602">
      <c r="A4602" s="126" t="n">
        <v>46018</v>
      </c>
      <c r="B4602" s="125" t="inlineStr">
        <is>
          <t>Homemade Lemonade</t>
        </is>
      </c>
      <c r="C4602" s="127" t="n">
        <v>16</v>
      </c>
      <c r="D4602" s="125" t="n"/>
    </row>
    <row r="4603">
      <c r="A4603" s="126" t="n">
        <v>46019</v>
      </c>
      <c r="B4603" s="125" t="inlineStr">
        <is>
          <t>Bruschetta</t>
        </is>
      </c>
      <c r="C4603" s="127" t="n">
        <v>20</v>
      </c>
      <c r="D4603" s="125" t="n"/>
    </row>
    <row r="4604">
      <c r="A4604" s="126" t="n">
        <v>46019</v>
      </c>
      <c r="B4604" s="125" t="inlineStr">
        <is>
          <t>Caesar Salad</t>
        </is>
      </c>
      <c r="C4604" s="127" t="n">
        <v>14</v>
      </c>
      <c r="D4604" s="125" t="n"/>
    </row>
    <row r="4605">
      <c r="A4605" s="126" t="n">
        <v>46019</v>
      </c>
      <c r="B4605" s="125" t="inlineStr">
        <is>
          <t>Tomato Soup</t>
        </is>
      </c>
      <c r="C4605" s="127" t="n">
        <v>13</v>
      </c>
      <c r="D4605" s="125" t="n"/>
    </row>
    <row r="4606">
      <c r="A4606" s="126" t="n">
        <v>46019</v>
      </c>
      <c r="B4606" s="125" t="inlineStr">
        <is>
          <t>Spaghetti Carbonara</t>
        </is>
      </c>
      <c r="C4606" s="127" t="n">
        <v>22</v>
      </c>
      <c r="D4606" s="125" t="n"/>
    </row>
    <row r="4607">
      <c r="A4607" s="126" t="n">
        <v>46019</v>
      </c>
      <c r="B4607" s="125" t="inlineStr">
        <is>
          <t>Pizza Margherita</t>
        </is>
      </c>
      <c r="C4607" s="127" t="n">
        <v>39</v>
      </c>
      <c r="D4607" s="125" t="n"/>
    </row>
    <row r="4608">
      <c r="A4608" s="126" t="n">
        <v>46019</v>
      </c>
      <c r="B4608" s="125" t="inlineStr">
        <is>
          <t>Wiener Schnitzel</t>
        </is>
      </c>
      <c r="C4608" s="127" t="n">
        <v>24</v>
      </c>
      <c r="D4608" s="125" t="n"/>
    </row>
    <row r="4609">
      <c r="A4609" s="126" t="n">
        <v>46019</v>
      </c>
      <c r="B4609" s="125" t="inlineStr">
        <is>
          <t>Salmon Fillet</t>
        </is>
      </c>
      <c r="C4609" s="127" t="n">
        <v>7</v>
      </c>
      <c r="D4609" s="125" t="n"/>
    </row>
    <row r="4610">
      <c r="A4610" s="126" t="n">
        <v>46019</v>
      </c>
      <c r="B4610" s="125" t="inlineStr">
        <is>
          <t>Mushroom Risotto</t>
        </is>
      </c>
      <c r="C4610" s="127" t="n">
        <v>7</v>
      </c>
      <c r="D4610" s="125" t="n"/>
    </row>
    <row r="4611">
      <c r="A4611" s="126" t="n">
        <v>46019</v>
      </c>
      <c r="B4611" s="125" t="inlineStr">
        <is>
          <t>Cheeseburger</t>
        </is>
      </c>
      <c r="C4611" s="127" t="n">
        <v>37</v>
      </c>
      <c r="D4611" s="125" t="n"/>
    </row>
    <row r="4612">
      <c r="A4612" s="126" t="n">
        <v>46019</v>
      </c>
      <c r="B4612" s="125" t="inlineStr">
        <is>
          <t>Tiramisu</t>
        </is>
      </c>
      <c r="C4612" s="127" t="n">
        <v>21</v>
      </c>
      <c r="D4612" s="125" t="n"/>
    </row>
    <row r="4613">
      <c r="A4613" s="126" t="n">
        <v>46019</v>
      </c>
      <c r="B4613" s="125" t="inlineStr">
        <is>
          <t>Chocolate Fondant</t>
        </is>
      </c>
      <c r="C4613" s="127" t="n">
        <v>7</v>
      </c>
      <c r="D4613" s="125" t="n"/>
    </row>
    <row r="4614">
      <c r="A4614" s="126" t="n">
        <v>46019</v>
      </c>
      <c r="B4614" s="125" t="inlineStr">
        <is>
          <t>Lemon Sorbet</t>
        </is>
      </c>
      <c r="C4614" s="127" t="n">
        <v>5</v>
      </c>
      <c r="D4614" s="125" t="n"/>
    </row>
    <row r="4615">
      <c r="A4615" s="126" t="n">
        <v>46019</v>
      </c>
      <c r="B4615" s="125" t="inlineStr">
        <is>
          <t>Espresso</t>
        </is>
      </c>
      <c r="C4615" s="127" t="n">
        <v>29</v>
      </c>
      <c r="D4615" s="125" t="n"/>
    </row>
    <row r="4616">
      <c r="A4616" s="126" t="n">
        <v>46019</v>
      </c>
      <c r="B4616" s="125" t="inlineStr">
        <is>
          <t>Cappuccino</t>
        </is>
      </c>
      <c r="C4616" s="127" t="n">
        <v>31</v>
      </c>
      <c r="D4616" s="125" t="n"/>
    </row>
    <row r="4617">
      <c r="A4617" s="126" t="n">
        <v>46019</v>
      </c>
      <c r="B4617" s="125" t="inlineStr">
        <is>
          <t>Homemade Lemonade</t>
        </is>
      </c>
      <c r="C4617" s="127" t="n">
        <v>19</v>
      </c>
      <c r="D4617" s="125" t="n"/>
    </row>
    <row r="4618">
      <c r="A4618" s="126" t="n">
        <v>46021</v>
      </c>
      <c r="B4618" s="125" t="inlineStr">
        <is>
          <t>Bruschetta</t>
        </is>
      </c>
      <c r="C4618" s="127" t="n">
        <v>10</v>
      </c>
      <c r="D4618" s="125" t="n"/>
    </row>
    <row r="4619">
      <c r="A4619" s="126" t="n">
        <v>46021</v>
      </c>
      <c r="B4619" s="125" t="inlineStr">
        <is>
          <t>Caesar Salad</t>
        </is>
      </c>
      <c r="C4619" s="127" t="n">
        <v>6</v>
      </c>
      <c r="D4619" s="125" t="n"/>
    </row>
    <row r="4620">
      <c r="A4620" s="126" t="n">
        <v>46021</v>
      </c>
      <c r="B4620" s="125" t="inlineStr">
        <is>
          <t>Tomato Soup</t>
        </is>
      </c>
      <c r="C4620" s="127" t="n">
        <v>9</v>
      </c>
      <c r="D4620" s="125" t="n"/>
    </row>
    <row r="4621">
      <c r="A4621" s="126" t="n">
        <v>46021</v>
      </c>
      <c r="B4621" s="125" t="inlineStr">
        <is>
          <t>Spaghetti Carbonara</t>
        </is>
      </c>
      <c r="C4621" s="127" t="n">
        <v>23</v>
      </c>
      <c r="D4621" s="125" t="n"/>
    </row>
    <row r="4622">
      <c r="A4622" s="126" t="n">
        <v>46021</v>
      </c>
      <c r="B4622" s="125" t="inlineStr">
        <is>
          <t>Pizza Margherita</t>
        </is>
      </c>
      <c r="C4622" s="127" t="n">
        <v>22</v>
      </c>
      <c r="D4622" s="125" t="n"/>
    </row>
    <row r="4623">
      <c r="A4623" s="126" t="n">
        <v>46021</v>
      </c>
      <c r="B4623" s="125" t="inlineStr">
        <is>
          <t>Wiener Schnitzel</t>
        </is>
      </c>
      <c r="C4623" s="127" t="n">
        <v>18</v>
      </c>
      <c r="D4623" s="125" t="n"/>
    </row>
    <row r="4624">
      <c r="A4624" s="126" t="n">
        <v>46021</v>
      </c>
      <c r="B4624" s="125" t="inlineStr">
        <is>
          <t>Salmon Fillet</t>
        </is>
      </c>
      <c r="C4624" s="127" t="n">
        <v>6</v>
      </c>
      <c r="D4624" s="125" t="n"/>
    </row>
    <row r="4625">
      <c r="A4625" s="126" t="n">
        <v>46021</v>
      </c>
      <c r="B4625" s="125" t="inlineStr">
        <is>
          <t>Mushroom Risotto</t>
        </is>
      </c>
      <c r="C4625" s="127" t="n">
        <v>5</v>
      </c>
      <c r="D4625" s="125" t="n"/>
    </row>
    <row r="4626">
      <c r="A4626" s="126" t="n">
        <v>46021</v>
      </c>
      <c r="B4626" s="125" t="inlineStr">
        <is>
          <t>Cheeseburger</t>
        </is>
      </c>
      <c r="C4626" s="127" t="n">
        <v>13</v>
      </c>
      <c r="D4626" s="125" t="n"/>
    </row>
    <row r="4627">
      <c r="A4627" s="126" t="n">
        <v>46021</v>
      </c>
      <c r="B4627" s="125" t="inlineStr">
        <is>
          <t>Tiramisu</t>
        </is>
      </c>
      <c r="C4627" s="127" t="n">
        <v>13</v>
      </c>
      <c r="D4627" s="125" t="n"/>
    </row>
    <row r="4628">
      <c r="A4628" s="126" t="n">
        <v>46021</v>
      </c>
      <c r="B4628" s="125" t="inlineStr">
        <is>
          <t>Chocolate Fondant</t>
        </is>
      </c>
      <c r="C4628" s="127" t="n">
        <v>7</v>
      </c>
      <c r="D4628" s="125" t="n"/>
    </row>
    <row r="4629">
      <c r="A4629" s="126" t="n">
        <v>46021</v>
      </c>
      <c r="B4629" s="125" t="inlineStr">
        <is>
          <t>Lemon Sorbet</t>
        </is>
      </c>
      <c r="C4629" s="127" t="n">
        <v>4</v>
      </c>
      <c r="D4629" s="125" t="n"/>
    </row>
    <row r="4630">
      <c r="A4630" s="126" t="n">
        <v>46021</v>
      </c>
      <c r="B4630" s="125" t="inlineStr">
        <is>
          <t>Espresso</t>
        </is>
      </c>
      <c r="C4630" s="127" t="n">
        <v>36</v>
      </c>
      <c r="D4630" s="125" t="n"/>
    </row>
    <row r="4631">
      <c r="A4631" s="126" t="n">
        <v>46021</v>
      </c>
      <c r="B4631" s="125" t="inlineStr">
        <is>
          <t>Cappuccino</t>
        </is>
      </c>
      <c r="C4631" s="127" t="n">
        <v>23</v>
      </c>
      <c r="D4631" s="125" t="n"/>
    </row>
    <row r="4632">
      <c r="A4632" s="126" t="n">
        <v>46021</v>
      </c>
      <c r="B4632" s="125" t="inlineStr">
        <is>
          <t>Homemade Lemonade</t>
        </is>
      </c>
      <c r="C4632" s="127" t="n">
        <v>11</v>
      </c>
      <c r="D4632" s="125" t="n"/>
    </row>
    <row r="4633">
      <c r="A4633" s="126" t="n">
        <v>46022</v>
      </c>
      <c r="B4633" s="125" t="inlineStr">
        <is>
          <t>Bruschetta</t>
        </is>
      </c>
      <c r="C4633" s="127" t="n">
        <v>11</v>
      </c>
      <c r="D4633" s="125" t="n"/>
    </row>
    <row r="4634">
      <c r="A4634" s="126" t="n">
        <v>46022</v>
      </c>
      <c r="B4634" s="125" t="inlineStr">
        <is>
          <t>Caesar Salad</t>
        </is>
      </c>
      <c r="C4634" s="127" t="n">
        <v>13</v>
      </c>
      <c r="D4634" s="125" t="n"/>
    </row>
    <row r="4635">
      <c r="A4635" s="126" t="n">
        <v>46022</v>
      </c>
      <c r="B4635" s="125" t="inlineStr">
        <is>
          <t>Tomato Soup</t>
        </is>
      </c>
      <c r="C4635" s="127" t="n">
        <v>8</v>
      </c>
      <c r="D4635" s="125" t="n"/>
    </row>
    <row r="4636">
      <c r="A4636" s="126" t="n">
        <v>46022</v>
      </c>
      <c r="B4636" s="125" t="inlineStr">
        <is>
          <t>Spaghetti Carbonara</t>
        </is>
      </c>
      <c r="C4636" s="127" t="n">
        <v>24</v>
      </c>
      <c r="D4636" s="125" t="n"/>
    </row>
    <row r="4637">
      <c r="A4637" s="126" t="n">
        <v>46022</v>
      </c>
      <c r="B4637" s="125" t="inlineStr">
        <is>
          <t>Pizza Margherita</t>
        </is>
      </c>
      <c r="C4637" s="127" t="n">
        <v>19</v>
      </c>
      <c r="D4637" s="125" t="n"/>
    </row>
    <row r="4638">
      <c r="A4638" s="126" t="n">
        <v>46022</v>
      </c>
      <c r="B4638" s="125" t="inlineStr">
        <is>
          <t>Wiener Schnitzel</t>
        </is>
      </c>
      <c r="C4638" s="127" t="n">
        <v>12</v>
      </c>
      <c r="D4638" s="125" t="n"/>
    </row>
    <row r="4639">
      <c r="A4639" s="126" t="n">
        <v>46022</v>
      </c>
      <c r="B4639" s="125" t="inlineStr">
        <is>
          <t>Salmon Fillet</t>
        </is>
      </c>
      <c r="C4639" s="127" t="n">
        <v>8</v>
      </c>
      <c r="D4639" s="125" t="n"/>
    </row>
    <row r="4640">
      <c r="A4640" s="126" t="n">
        <v>46022</v>
      </c>
      <c r="B4640" s="125" t="inlineStr">
        <is>
          <t>Mushroom Risotto</t>
        </is>
      </c>
      <c r="C4640" s="127" t="n">
        <v>5</v>
      </c>
      <c r="D4640" s="125" t="n"/>
    </row>
    <row r="4641">
      <c r="A4641" s="126" t="n">
        <v>46022</v>
      </c>
      <c r="B4641" s="125" t="inlineStr">
        <is>
          <t>Cheeseburger</t>
        </is>
      </c>
      <c r="C4641" s="127" t="n">
        <v>22</v>
      </c>
      <c r="D4641" s="125" t="n"/>
    </row>
    <row r="4642">
      <c r="A4642" s="126" t="n">
        <v>46022</v>
      </c>
      <c r="B4642" s="125" t="inlineStr">
        <is>
          <t>Tiramisu</t>
        </is>
      </c>
      <c r="C4642" s="127" t="n">
        <v>9</v>
      </c>
      <c r="D4642" s="125" t="n"/>
    </row>
    <row r="4643">
      <c r="A4643" s="126" t="n">
        <v>46022</v>
      </c>
      <c r="B4643" s="125" t="inlineStr">
        <is>
          <t>Chocolate Fondant</t>
        </is>
      </c>
      <c r="C4643" s="127" t="n">
        <v>6</v>
      </c>
      <c r="D4643" s="125" t="n"/>
    </row>
    <row r="4644">
      <c r="A4644" s="126" t="n">
        <v>46022</v>
      </c>
      <c r="B4644" s="125" t="inlineStr">
        <is>
          <t>Lemon Sorbet</t>
        </is>
      </c>
      <c r="C4644" s="127" t="n">
        <v>4</v>
      </c>
      <c r="D4644" s="125" t="n"/>
    </row>
    <row r="4645">
      <c r="A4645" s="126" t="n">
        <v>46022</v>
      </c>
      <c r="B4645" s="125" t="inlineStr">
        <is>
          <t>Espresso</t>
        </is>
      </c>
      <c r="C4645" s="127" t="n">
        <v>25</v>
      </c>
      <c r="D4645" s="125" t="n"/>
    </row>
    <row r="4646">
      <c r="A4646" s="126" t="n">
        <v>46022</v>
      </c>
      <c r="B4646" s="125" t="inlineStr">
        <is>
          <t>Cappuccino</t>
        </is>
      </c>
      <c r="C4646" s="127" t="n">
        <v>16</v>
      </c>
      <c r="D4646" s="125" t="n"/>
    </row>
    <row r="4647">
      <c r="A4647" s="126" t="n">
        <v>46022</v>
      </c>
      <c r="B4647" s="125" t="inlineStr">
        <is>
          <t>Homemade Lemonade</t>
        </is>
      </c>
      <c r="C4647" s="127" t="n">
        <v>13</v>
      </c>
      <c r="D4647" s="125" t="n"/>
    </row>
    <row r="4648">
      <c r="A4648" s="126" t="n">
        <v>46024</v>
      </c>
      <c r="B4648" s="125" t="inlineStr">
        <is>
          <t>Bruschetta</t>
        </is>
      </c>
      <c r="C4648" s="127" t="n">
        <v>13</v>
      </c>
      <c r="D4648" s="125" t="n"/>
    </row>
    <row r="4649">
      <c r="A4649" s="126" t="n">
        <v>46024</v>
      </c>
      <c r="B4649" s="125" t="inlineStr">
        <is>
          <t>Caesar Salad</t>
        </is>
      </c>
      <c r="C4649" s="127" t="n">
        <v>11</v>
      </c>
      <c r="D4649" s="125" t="n"/>
    </row>
    <row r="4650">
      <c r="A4650" s="126" t="n">
        <v>46024</v>
      </c>
      <c r="B4650" s="125" t="inlineStr">
        <is>
          <t>Tomato Soup</t>
        </is>
      </c>
      <c r="C4650" s="127" t="n">
        <v>8</v>
      </c>
      <c r="D4650" s="125" t="n"/>
    </row>
    <row r="4651">
      <c r="A4651" s="126" t="n">
        <v>46024</v>
      </c>
      <c r="B4651" s="125" t="inlineStr">
        <is>
          <t>Spaghetti Carbonara</t>
        </is>
      </c>
      <c r="C4651" s="127" t="n">
        <v>20</v>
      </c>
      <c r="D4651" s="125" t="n"/>
    </row>
    <row r="4652">
      <c r="A4652" s="126" t="n">
        <v>46024</v>
      </c>
      <c r="B4652" s="125" t="inlineStr">
        <is>
          <t>Pizza Margherita</t>
        </is>
      </c>
      <c r="C4652" s="127" t="n">
        <v>25</v>
      </c>
      <c r="D4652" s="125" t="n"/>
    </row>
    <row r="4653">
      <c r="A4653" s="126" t="n">
        <v>46024</v>
      </c>
      <c r="B4653" s="125" t="inlineStr">
        <is>
          <t>Wiener Schnitzel</t>
        </is>
      </c>
      <c r="C4653" s="127" t="n">
        <v>20</v>
      </c>
      <c r="D4653" s="125" t="n"/>
    </row>
    <row r="4654">
      <c r="A4654" s="126" t="n">
        <v>46024</v>
      </c>
      <c r="B4654" s="125" t="inlineStr">
        <is>
          <t>Salmon Fillet</t>
        </is>
      </c>
      <c r="C4654" s="127" t="n">
        <v>6</v>
      </c>
      <c r="D4654" s="125" t="n"/>
    </row>
    <row r="4655">
      <c r="A4655" s="126" t="n">
        <v>46024</v>
      </c>
      <c r="B4655" s="125" t="inlineStr">
        <is>
          <t>Mushroom Risotto</t>
        </is>
      </c>
      <c r="C4655" s="127" t="n">
        <v>6</v>
      </c>
      <c r="D4655" s="125" t="n"/>
    </row>
    <row r="4656">
      <c r="A4656" s="126" t="n">
        <v>46024</v>
      </c>
      <c r="B4656" s="125" t="inlineStr">
        <is>
          <t>Cheeseburger</t>
        </is>
      </c>
      <c r="C4656" s="127" t="n">
        <v>18</v>
      </c>
      <c r="D4656" s="125" t="n"/>
    </row>
    <row r="4657">
      <c r="A4657" s="126" t="n">
        <v>46024</v>
      </c>
      <c r="B4657" s="125" t="inlineStr">
        <is>
          <t>Tiramisu</t>
        </is>
      </c>
      <c r="C4657" s="127" t="n">
        <v>18</v>
      </c>
      <c r="D4657" s="125" t="n"/>
    </row>
    <row r="4658">
      <c r="A4658" s="126" t="n">
        <v>46024</v>
      </c>
      <c r="B4658" s="125" t="inlineStr">
        <is>
          <t>Chocolate Fondant</t>
        </is>
      </c>
      <c r="C4658" s="127" t="n">
        <v>6</v>
      </c>
      <c r="D4658" s="125" t="n"/>
    </row>
    <row r="4659">
      <c r="A4659" s="126" t="n">
        <v>46024</v>
      </c>
      <c r="B4659" s="125" t="inlineStr">
        <is>
          <t>Lemon Sorbet</t>
        </is>
      </c>
      <c r="C4659" s="127" t="n">
        <v>2</v>
      </c>
      <c r="D4659" s="125" t="n"/>
    </row>
    <row r="4660">
      <c r="A4660" s="126" t="n">
        <v>46024</v>
      </c>
      <c r="B4660" s="125" t="inlineStr">
        <is>
          <t>Espresso</t>
        </is>
      </c>
      <c r="C4660" s="127" t="n">
        <v>43</v>
      </c>
      <c r="D4660" s="125" t="n"/>
    </row>
    <row r="4661">
      <c r="A4661" s="126" t="n">
        <v>46024</v>
      </c>
      <c r="B4661" s="125" t="inlineStr">
        <is>
          <t>Cappuccino</t>
        </is>
      </c>
      <c r="C4661" s="127" t="n">
        <v>29</v>
      </c>
      <c r="D4661" s="125" t="n"/>
    </row>
    <row r="4662">
      <c r="A4662" s="126" t="n">
        <v>46024</v>
      </c>
      <c r="B4662" s="125" t="inlineStr">
        <is>
          <t>Homemade Lemonade</t>
        </is>
      </c>
      <c r="C4662" s="127" t="n">
        <v>13</v>
      </c>
      <c r="D4662" s="125" t="n"/>
    </row>
    <row r="4663">
      <c r="A4663" s="126" t="n">
        <v>46025</v>
      </c>
      <c r="B4663" s="125" t="inlineStr">
        <is>
          <t>Bruschetta</t>
        </is>
      </c>
      <c r="C4663" s="127" t="n">
        <v>11</v>
      </c>
      <c r="D4663" s="125" t="n"/>
    </row>
    <row r="4664">
      <c r="A4664" s="126" t="n">
        <v>46025</v>
      </c>
      <c r="B4664" s="125" t="inlineStr">
        <is>
          <t>Caesar Salad</t>
        </is>
      </c>
      <c r="C4664" s="127" t="n">
        <v>14</v>
      </c>
      <c r="D4664" s="125" t="n"/>
    </row>
    <row r="4665">
      <c r="A4665" s="126" t="n">
        <v>46025</v>
      </c>
      <c r="B4665" s="125" t="inlineStr">
        <is>
          <t>Tomato Soup</t>
        </is>
      </c>
      <c r="C4665" s="127" t="n">
        <v>13</v>
      </c>
      <c r="D4665" s="125" t="n"/>
    </row>
    <row r="4666">
      <c r="A4666" s="126" t="n">
        <v>46025</v>
      </c>
      <c r="B4666" s="125" t="inlineStr">
        <is>
          <t>Spaghetti Carbonara</t>
        </is>
      </c>
      <c r="C4666" s="127" t="n">
        <v>26</v>
      </c>
      <c r="D4666" s="125" t="n"/>
    </row>
    <row r="4667">
      <c r="A4667" s="126" t="n">
        <v>46025</v>
      </c>
      <c r="B4667" s="125" t="inlineStr">
        <is>
          <t>Pizza Margherita</t>
        </is>
      </c>
      <c r="C4667" s="127" t="n">
        <v>36</v>
      </c>
      <c r="D4667" s="125" t="n"/>
    </row>
    <row r="4668">
      <c r="A4668" s="126" t="n">
        <v>46025</v>
      </c>
      <c r="B4668" s="125" t="inlineStr">
        <is>
          <t>Wiener Schnitzel</t>
        </is>
      </c>
      <c r="C4668" s="127" t="n">
        <v>14</v>
      </c>
      <c r="D4668" s="125" t="n"/>
    </row>
    <row r="4669">
      <c r="A4669" s="126" t="n">
        <v>46025</v>
      </c>
      <c r="B4669" s="125" t="inlineStr">
        <is>
          <t>Salmon Fillet</t>
        </is>
      </c>
      <c r="C4669" s="127" t="n">
        <v>6</v>
      </c>
      <c r="D4669" s="125" t="n"/>
    </row>
    <row r="4670">
      <c r="A4670" s="126" t="n">
        <v>46025</v>
      </c>
      <c r="B4670" s="125" t="inlineStr">
        <is>
          <t>Mushroom Risotto</t>
        </is>
      </c>
      <c r="C4670" s="127" t="n">
        <v>7</v>
      </c>
      <c r="D4670" s="125" t="n"/>
    </row>
    <row r="4671">
      <c r="A4671" s="126" t="n">
        <v>46025</v>
      </c>
      <c r="B4671" s="125" t="inlineStr">
        <is>
          <t>Cheeseburger</t>
        </is>
      </c>
      <c r="C4671" s="127" t="n">
        <v>32</v>
      </c>
      <c r="D4671" s="125" t="n"/>
    </row>
    <row r="4672">
      <c r="A4672" s="126" t="n">
        <v>46025</v>
      </c>
      <c r="B4672" s="125" t="inlineStr">
        <is>
          <t>Tiramisu</t>
        </is>
      </c>
      <c r="C4672" s="127" t="n">
        <v>17</v>
      </c>
      <c r="D4672" s="125" t="n"/>
    </row>
    <row r="4673">
      <c r="A4673" s="126" t="n">
        <v>46025</v>
      </c>
      <c r="B4673" s="125" t="inlineStr">
        <is>
          <t>Chocolate Fondant</t>
        </is>
      </c>
      <c r="C4673" s="127" t="n">
        <v>5</v>
      </c>
      <c r="D4673" s="125" t="n"/>
    </row>
    <row r="4674">
      <c r="A4674" s="126" t="n">
        <v>46025</v>
      </c>
      <c r="B4674" s="125" t="inlineStr">
        <is>
          <t>Lemon Sorbet</t>
        </is>
      </c>
      <c r="C4674" s="127" t="n">
        <v>2</v>
      </c>
      <c r="D4674" s="125" t="n"/>
    </row>
    <row r="4675">
      <c r="A4675" s="126" t="n">
        <v>46025</v>
      </c>
      <c r="B4675" s="125" t="inlineStr">
        <is>
          <t>Espresso</t>
        </is>
      </c>
      <c r="C4675" s="127" t="n">
        <v>30</v>
      </c>
      <c r="D4675" s="125" t="n"/>
    </row>
    <row r="4676">
      <c r="A4676" s="126" t="n">
        <v>46025</v>
      </c>
      <c r="B4676" s="125" t="inlineStr">
        <is>
          <t>Cappuccino</t>
        </is>
      </c>
      <c r="C4676" s="127" t="n">
        <v>32</v>
      </c>
      <c r="D4676" s="125" t="n"/>
    </row>
    <row r="4677">
      <c r="A4677" s="126" t="n">
        <v>46025</v>
      </c>
      <c r="B4677" s="125" t="inlineStr">
        <is>
          <t>Homemade Lemonade</t>
        </is>
      </c>
      <c r="C4677" s="127" t="n">
        <v>21</v>
      </c>
      <c r="D4677" s="125" t="n"/>
    </row>
    <row r="4678">
      <c r="A4678" s="126" t="n">
        <v>46026</v>
      </c>
      <c r="B4678" s="125" t="inlineStr">
        <is>
          <t>Bruschetta</t>
        </is>
      </c>
      <c r="C4678" s="127" t="n">
        <v>14</v>
      </c>
      <c r="D4678" s="125" t="n"/>
    </row>
    <row r="4679">
      <c r="A4679" s="126" t="n">
        <v>46026</v>
      </c>
      <c r="B4679" s="125" t="inlineStr">
        <is>
          <t>Caesar Salad</t>
        </is>
      </c>
      <c r="C4679" s="127" t="n">
        <v>11</v>
      </c>
      <c r="D4679" s="125" t="n"/>
    </row>
    <row r="4680">
      <c r="A4680" s="126" t="n">
        <v>46026</v>
      </c>
      <c r="B4680" s="125" t="inlineStr">
        <is>
          <t>Tomato Soup</t>
        </is>
      </c>
      <c r="C4680" s="127" t="n">
        <v>11</v>
      </c>
      <c r="D4680" s="125" t="n"/>
    </row>
    <row r="4681">
      <c r="A4681" s="126" t="n">
        <v>46026</v>
      </c>
      <c r="B4681" s="125" t="inlineStr">
        <is>
          <t>Spaghetti Carbonara</t>
        </is>
      </c>
      <c r="C4681" s="127" t="n">
        <v>22</v>
      </c>
      <c r="D4681" s="125" t="n"/>
    </row>
    <row r="4682">
      <c r="A4682" s="126" t="n">
        <v>46026</v>
      </c>
      <c r="B4682" s="125" t="inlineStr">
        <is>
          <t>Pizza Margherita</t>
        </is>
      </c>
      <c r="C4682" s="127" t="n">
        <v>32</v>
      </c>
      <c r="D4682" s="125" t="n"/>
    </row>
    <row r="4683">
      <c r="A4683" s="126" t="n">
        <v>46026</v>
      </c>
      <c r="B4683" s="125" t="inlineStr">
        <is>
          <t>Wiener Schnitzel</t>
        </is>
      </c>
      <c r="C4683" s="127" t="n">
        <v>18</v>
      </c>
      <c r="D4683" s="125" t="n"/>
    </row>
    <row r="4684">
      <c r="A4684" s="126" t="n">
        <v>46026</v>
      </c>
      <c r="B4684" s="125" t="inlineStr">
        <is>
          <t>Salmon Fillet</t>
        </is>
      </c>
      <c r="C4684" s="127" t="n">
        <v>6</v>
      </c>
      <c r="D4684" s="125" t="n"/>
    </row>
    <row r="4685">
      <c r="A4685" s="126" t="n">
        <v>46026</v>
      </c>
      <c r="B4685" s="125" t="inlineStr">
        <is>
          <t>Mushroom Risotto</t>
        </is>
      </c>
      <c r="C4685" s="127" t="n">
        <v>4</v>
      </c>
      <c r="D4685" s="125" t="n"/>
    </row>
    <row r="4686">
      <c r="A4686" s="126" t="n">
        <v>46026</v>
      </c>
      <c r="B4686" s="125" t="inlineStr">
        <is>
          <t>Cheeseburger</t>
        </is>
      </c>
      <c r="C4686" s="127" t="n">
        <v>24</v>
      </c>
      <c r="D4686" s="125" t="n"/>
    </row>
    <row r="4687">
      <c r="A4687" s="126" t="n">
        <v>46026</v>
      </c>
      <c r="B4687" s="125" t="inlineStr">
        <is>
          <t>Tiramisu</t>
        </is>
      </c>
      <c r="C4687" s="127" t="n">
        <v>17</v>
      </c>
      <c r="D4687" s="125" t="n"/>
    </row>
    <row r="4688">
      <c r="A4688" s="126" t="n">
        <v>46026</v>
      </c>
      <c r="B4688" s="125" t="inlineStr">
        <is>
          <t>Chocolate Fondant</t>
        </is>
      </c>
      <c r="C4688" s="127" t="n">
        <v>4</v>
      </c>
      <c r="D4688" s="125" t="n"/>
    </row>
    <row r="4689">
      <c r="A4689" s="126" t="n">
        <v>46026</v>
      </c>
      <c r="B4689" s="125" t="inlineStr">
        <is>
          <t>Espresso</t>
        </is>
      </c>
      <c r="C4689" s="127" t="n">
        <v>28</v>
      </c>
      <c r="D4689" s="125" t="n"/>
    </row>
    <row r="4690">
      <c r="A4690" s="126" t="n">
        <v>46026</v>
      </c>
      <c r="B4690" s="125" t="inlineStr">
        <is>
          <t>Cappuccino</t>
        </is>
      </c>
      <c r="C4690" s="127" t="n">
        <v>34</v>
      </c>
      <c r="D4690" s="125" t="n"/>
    </row>
    <row r="4691">
      <c r="A4691" s="126" t="n">
        <v>46026</v>
      </c>
      <c r="B4691" s="125" t="inlineStr">
        <is>
          <t>Homemade Lemonade</t>
        </is>
      </c>
      <c r="C4691" s="127" t="n">
        <v>13</v>
      </c>
      <c r="D4691" s="125" t="n"/>
    </row>
    <row r="4692">
      <c r="A4692" s="126" t="n">
        <v>46028</v>
      </c>
      <c r="B4692" s="125" t="inlineStr">
        <is>
          <t>Bruschetta</t>
        </is>
      </c>
      <c r="C4692" s="127" t="n">
        <v>9</v>
      </c>
      <c r="D4692" s="125" t="n"/>
    </row>
    <row r="4693">
      <c r="A4693" s="126" t="n">
        <v>46028</v>
      </c>
      <c r="B4693" s="125" t="inlineStr">
        <is>
          <t>Caesar Salad</t>
        </is>
      </c>
      <c r="C4693" s="127" t="n">
        <v>8</v>
      </c>
      <c r="D4693" s="125" t="n"/>
    </row>
    <row r="4694">
      <c r="A4694" s="126" t="n">
        <v>46028</v>
      </c>
      <c r="B4694" s="125" t="inlineStr">
        <is>
          <t>Tomato Soup</t>
        </is>
      </c>
      <c r="C4694" s="127" t="n">
        <v>7</v>
      </c>
      <c r="D4694" s="125" t="n"/>
    </row>
    <row r="4695">
      <c r="A4695" s="126" t="n">
        <v>46028</v>
      </c>
      <c r="B4695" s="125" t="inlineStr">
        <is>
          <t>Spaghetti Carbonara</t>
        </is>
      </c>
      <c r="C4695" s="127" t="n">
        <v>13</v>
      </c>
      <c r="D4695" s="125" t="n"/>
    </row>
    <row r="4696">
      <c r="A4696" s="126" t="n">
        <v>46028</v>
      </c>
      <c r="B4696" s="125" t="inlineStr">
        <is>
          <t>Pizza Margherita</t>
        </is>
      </c>
      <c r="C4696" s="127" t="n">
        <v>17</v>
      </c>
      <c r="D4696" s="125" t="n"/>
    </row>
    <row r="4697">
      <c r="A4697" s="126" t="n">
        <v>46028</v>
      </c>
      <c r="B4697" s="125" t="inlineStr">
        <is>
          <t>Wiener Schnitzel</t>
        </is>
      </c>
      <c r="C4697" s="127" t="n">
        <v>11</v>
      </c>
      <c r="D4697" s="125" t="n"/>
    </row>
    <row r="4698">
      <c r="A4698" s="126" t="n">
        <v>46028</v>
      </c>
      <c r="B4698" s="125" t="inlineStr">
        <is>
          <t>Salmon Fillet</t>
        </is>
      </c>
      <c r="C4698" s="127" t="n">
        <v>4</v>
      </c>
      <c r="D4698" s="125" t="n"/>
    </row>
    <row r="4699">
      <c r="A4699" s="126" t="n">
        <v>46028</v>
      </c>
      <c r="B4699" s="125" t="inlineStr">
        <is>
          <t>Mushroom Risotto</t>
        </is>
      </c>
      <c r="C4699" s="127" t="n">
        <v>4</v>
      </c>
      <c r="D4699" s="125" t="n"/>
    </row>
    <row r="4700">
      <c r="A4700" s="126" t="n">
        <v>46028</v>
      </c>
      <c r="B4700" s="125" t="inlineStr">
        <is>
          <t>Cheeseburger</t>
        </is>
      </c>
      <c r="C4700" s="127" t="n">
        <v>14</v>
      </c>
      <c r="D4700" s="125" t="n"/>
    </row>
    <row r="4701">
      <c r="A4701" s="126" t="n">
        <v>46028</v>
      </c>
      <c r="B4701" s="125" t="inlineStr">
        <is>
          <t>Tiramisu</t>
        </is>
      </c>
      <c r="C4701" s="127" t="n">
        <v>9</v>
      </c>
      <c r="D4701" s="125" t="n"/>
    </row>
    <row r="4702">
      <c r="A4702" s="126" t="n">
        <v>46028</v>
      </c>
      <c r="B4702" s="125" t="inlineStr">
        <is>
          <t>Chocolate Fondant</t>
        </is>
      </c>
      <c r="C4702" s="127" t="n">
        <v>5</v>
      </c>
      <c r="D4702" s="125" t="n"/>
    </row>
    <row r="4703">
      <c r="A4703" s="126" t="n">
        <v>46028</v>
      </c>
      <c r="B4703" s="125" t="inlineStr">
        <is>
          <t>Lemon Sorbet</t>
        </is>
      </c>
      <c r="C4703" s="127" t="n">
        <v>2</v>
      </c>
      <c r="D4703" s="125" t="n"/>
    </row>
    <row r="4704">
      <c r="A4704" s="126" t="n">
        <v>46028</v>
      </c>
      <c r="B4704" s="125" t="inlineStr">
        <is>
          <t>Espresso</t>
        </is>
      </c>
      <c r="C4704" s="127" t="n">
        <v>25</v>
      </c>
      <c r="D4704" s="125" t="n"/>
    </row>
    <row r="4705">
      <c r="A4705" s="126" t="n">
        <v>46028</v>
      </c>
      <c r="B4705" s="125" t="inlineStr">
        <is>
          <t>Cappuccino</t>
        </is>
      </c>
      <c r="C4705" s="127" t="n">
        <v>9</v>
      </c>
      <c r="D4705" s="125" t="n"/>
    </row>
    <row r="4706">
      <c r="A4706" s="126" t="n">
        <v>46028</v>
      </c>
      <c r="B4706" s="125" t="inlineStr">
        <is>
          <t>Homemade Lemonade</t>
        </is>
      </c>
      <c r="C4706" s="127" t="n">
        <v>10</v>
      </c>
      <c r="D4706" s="125" t="n"/>
    </row>
    <row r="4707">
      <c r="A4707" s="126" t="n">
        <v>46029</v>
      </c>
      <c r="B4707" s="125" t="inlineStr">
        <is>
          <t>Bruschetta</t>
        </is>
      </c>
      <c r="C4707" s="127" t="n">
        <v>5</v>
      </c>
      <c r="D4707" s="125" t="n"/>
    </row>
    <row r="4708">
      <c r="A4708" s="126" t="n">
        <v>46029</v>
      </c>
      <c r="B4708" s="125" t="inlineStr">
        <is>
          <t>Caesar Salad</t>
        </is>
      </c>
      <c r="C4708" s="127" t="n">
        <v>8</v>
      </c>
      <c r="D4708" s="125" t="n"/>
    </row>
    <row r="4709">
      <c r="A4709" s="126" t="n">
        <v>46029</v>
      </c>
      <c r="B4709" s="125" t="inlineStr">
        <is>
          <t>Tomato Soup</t>
        </is>
      </c>
      <c r="C4709" s="127" t="n">
        <v>6</v>
      </c>
      <c r="D4709" s="125" t="n"/>
    </row>
    <row r="4710">
      <c r="A4710" s="126" t="n">
        <v>46029</v>
      </c>
      <c r="B4710" s="125" t="inlineStr">
        <is>
          <t>Spaghetti Carbonara</t>
        </is>
      </c>
      <c r="C4710" s="127" t="n">
        <v>18</v>
      </c>
      <c r="D4710" s="125" t="n"/>
    </row>
    <row r="4711">
      <c r="A4711" s="126" t="n">
        <v>46029</v>
      </c>
      <c r="B4711" s="125" t="inlineStr">
        <is>
          <t>Pizza Margherita</t>
        </is>
      </c>
      <c r="C4711" s="127" t="n">
        <v>20</v>
      </c>
      <c r="D4711" s="125" t="n"/>
    </row>
    <row r="4712">
      <c r="A4712" s="126" t="n">
        <v>46029</v>
      </c>
      <c r="B4712" s="125" t="inlineStr">
        <is>
          <t>Wiener Schnitzel</t>
        </is>
      </c>
      <c r="C4712" s="127" t="n">
        <v>12</v>
      </c>
      <c r="D4712" s="125" t="n"/>
    </row>
    <row r="4713">
      <c r="A4713" s="126" t="n">
        <v>46029</v>
      </c>
      <c r="B4713" s="125" t="inlineStr">
        <is>
          <t>Salmon Fillet</t>
        </is>
      </c>
      <c r="C4713" s="127" t="n">
        <v>5</v>
      </c>
      <c r="D4713" s="125" t="n"/>
    </row>
    <row r="4714">
      <c r="A4714" s="126" t="n">
        <v>46029</v>
      </c>
      <c r="B4714" s="125" t="inlineStr">
        <is>
          <t>Mushroom Risotto</t>
        </is>
      </c>
      <c r="C4714" s="127" t="n">
        <v>4</v>
      </c>
      <c r="D4714" s="125" t="n"/>
    </row>
    <row r="4715">
      <c r="A4715" s="126" t="n">
        <v>46029</v>
      </c>
      <c r="B4715" s="125" t="inlineStr">
        <is>
          <t>Cheeseburger</t>
        </is>
      </c>
      <c r="C4715" s="127" t="n">
        <v>13</v>
      </c>
      <c r="D4715" s="125" t="n"/>
    </row>
    <row r="4716">
      <c r="A4716" s="126" t="n">
        <v>46029</v>
      </c>
      <c r="B4716" s="125" t="inlineStr">
        <is>
          <t>Tiramisu</t>
        </is>
      </c>
      <c r="C4716" s="127" t="n">
        <v>6</v>
      </c>
      <c r="D4716" s="125" t="n"/>
    </row>
    <row r="4717">
      <c r="A4717" s="126" t="n">
        <v>46029</v>
      </c>
      <c r="B4717" s="125" t="inlineStr">
        <is>
          <t>Chocolate Fondant</t>
        </is>
      </c>
      <c r="C4717" s="127" t="n">
        <v>4</v>
      </c>
      <c r="D4717" s="125" t="n"/>
    </row>
    <row r="4718">
      <c r="A4718" s="126" t="n">
        <v>46029</v>
      </c>
      <c r="B4718" s="125" t="inlineStr">
        <is>
          <t>Lemon Sorbet</t>
        </is>
      </c>
      <c r="C4718" s="127" t="n">
        <v>2</v>
      </c>
      <c r="D4718" s="125" t="n"/>
    </row>
    <row r="4719">
      <c r="A4719" s="126" t="n">
        <v>46029</v>
      </c>
      <c r="B4719" s="125" t="inlineStr">
        <is>
          <t>Espresso</t>
        </is>
      </c>
      <c r="C4719" s="127" t="n">
        <v>21</v>
      </c>
      <c r="D4719" s="125" t="n"/>
    </row>
    <row r="4720">
      <c r="A4720" s="126" t="n">
        <v>46029</v>
      </c>
      <c r="B4720" s="125" t="inlineStr">
        <is>
          <t>Cappuccino</t>
        </is>
      </c>
      <c r="C4720" s="127" t="n">
        <v>21</v>
      </c>
      <c r="D4720" s="125" t="n"/>
    </row>
    <row r="4721">
      <c r="A4721" s="126" t="n">
        <v>46029</v>
      </c>
      <c r="B4721" s="125" t="inlineStr">
        <is>
          <t>Homemade Lemonade</t>
        </is>
      </c>
      <c r="C4721" s="127" t="n">
        <v>9</v>
      </c>
      <c r="D4721" s="125" t="n"/>
    </row>
    <row r="4722">
      <c r="A4722" s="126" t="n">
        <v>46030</v>
      </c>
      <c r="B4722" s="125" t="inlineStr">
        <is>
          <t>Bruschetta</t>
        </is>
      </c>
      <c r="C4722" s="127" t="n">
        <v>9</v>
      </c>
      <c r="D4722" s="125" t="n"/>
    </row>
    <row r="4723">
      <c r="A4723" s="126" t="n">
        <v>46030</v>
      </c>
      <c r="B4723" s="125" t="inlineStr">
        <is>
          <t>Caesar Salad</t>
        </is>
      </c>
      <c r="C4723" s="127" t="n">
        <v>11</v>
      </c>
      <c r="D4723" s="125" t="n"/>
    </row>
    <row r="4724">
      <c r="A4724" s="126" t="n">
        <v>46030</v>
      </c>
      <c r="B4724" s="125" t="inlineStr">
        <is>
          <t>Tomato Soup</t>
        </is>
      </c>
      <c r="C4724" s="127" t="n">
        <v>10</v>
      </c>
      <c r="D4724" s="125" t="n"/>
    </row>
    <row r="4725">
      <c r="A4725" s="126" t="n">
        <v>46030</v>
      </c>
      <c r="B4725" s="125" t="inlineStr">
        <is>
          <t>Spaghetti Carbonara</t>
        </is>
      </c>
      <c r="C4725" s="127" t="n">
        <v>19</v>
      </c>
      <c r="D4725" s="125" t="n"/>
    </row>
    <row r="4726">
      <c r="A4726" s="126" t="n">
        <v>46030</v>
      </c>
      <c r="B4726" s="125" t="inlineStr">
        <is>
          <t>Pizza Margherita</t>
        </is>
      </c>
      <c r="C4726" s="127" t="n">
        <v>24</v>
      </c>
      <c r="D4726" s="125" t="n"/>
    </row>
    <row r="4727">
      <c r="A4727" s="126" t="n">
        <v>46030</v>
      </c>
      <c r="B4727" s="125" t="inlineStr">
        <is>
          <t>Wiener Schnitzel</t>
        </is>
      </c>
      <c r="C4727" s="127" t="n">
        <v>16</v>
      </c>
      <c r="D4727" s="125" t="n"/>
    </row>
    <row r="4728">
      <c r="A4728" s="126" t="n">
        <v>46030</v>
      </c>
      <c r="B4728" s="125" t="inlineStr">
        <is>
          <t>Salmon Fillet</t>
        </is>
      </c>
      <c r="C4728" s="127" t="n">
        <v>4</v>
      </c>
      <c r="D4728" s="125" t="n"/>
    </row>
    <row r="4729">
      <c r="A4729" s="126" t="n">
        <v>46030</v>
      </c>
      <c r="B4729" s="125" t="inlineStr">
        <is>
          <t>Mushroom Risotto</t>
        </is>
      </c>
      <c r="C4729" s="127" t="n">
        <v>3</v>
      </c>
      <c r="D4729" s="125" t="n"/>
    </row>
    <row r="4730">
      <c r="A4730" s="126" t="n">
        <v>46030</v>
      </c>
      <c r="B4730" s="125" t="inlineStr">
        <is>
          <t>Cheeseburger</t>
        </is>
      </c>
      <c r="C4730" s="127" t="n">
        <v>21</v>
      </c>
      <c r="D4730" s="125" t="n"/>
    </row>
    <row r="4731">
      <c r="A4731" s="126" t="n">
        <v>46030</v>
      </c>
      <c r="B4731" s="125" t="inlineStr">
        <is>
          <t>Tiramisu</t>
        </is>
      </c>
      <c r="C4731" s="127" t="n">
        <v>14</v>
      </c>
      <c r="D4731" s="125" t="n"/>
    </row>
    <row r="4732">
      <c r="A4732" s="126" t="n">
        <v>46030</v>
      </c>
      <c r="B4732" s="125" t="inlineStr">
        <is>
          <t>Chocolate Fondant</t>
        </is>
      </c>
      <c r="C4732" s="127" t="n">
        <v>4</v>
      </c>
      <c r="D4732" s="125" t="n"/>
    </row>
    <row r="4733">
      <c r="A4733" s="126" t="n">
        <v>46030</v>
      </c>
      <c r="B4733" s="125" t="inlineStr">
        <is>
          <t>Lemon Sorbet</t>
        </is>
      </c>
      <c r="C4733" s="127" t="n">
        <v>1</v>
      </c>
      <c r="D4733" s="125" t="n"/>
    </row>
    <row r="4734">
      <c r="A4734" s="126" t="n">
        <v>46030</v>
      </c>
      <c r="B4734" s="125" t="inlineStr">
        <is>
          <t>Espresso</t>
        </is>
      </c>
      <c r="C4734" s="127" t="n">
        <v>30</v>
      </c>
      <c r="D4734" s="125" t="n"/>
    </row>
    <row r="4735">
      <c r="A4735" s="126" t="n">
        <v>46030</v>
      </c>
      <c r="B4735" s="125" t="inlineStr">
        <is>
          <t>Cappuccino</t>
        </is>
      </c>
      <c r="C4735" s="127" t="n">
        <v>17</v>
      </c>
      <c r="D4735" s="125" t="n"/>
    </row>
    <row r="4736">
      <c r="A4736" s="126" t="n">
        <v>46030</v>
      </c>
      <c r="B4736" s="125" t="inlineStr">
        <is>
          <t>Homemade Lemonade</t>
        </is>
      </c>
      <c r="C4736" s="127" t="n">
        <v>10</v>
      </c>
      <c r="D4736" s="125" t="n"/>
    </row>
    <row r="4737">
      <c r="A4737" s="126" t="n">
        <v>46031</v>
      </c>
      <c r="B4737" s="125" t="inlineStr">
        <is>
          <t>Bruschetta</t>
        </is>
      </c>
      <c r="C4737" s="127" t="n">
        <v>13</v>
      </c>
      <c r="D4737" s="125" t="n"/>
    </row>
    <row r="4738">
      <c r="A4738" s="126" t="n">
        <v>46031</v>
      </c>
      <c r="B4738" s="125" t="inlineStr">
        <is>
          <t>Caesar Salad</t>
        </is>
      </c>
      <c r="C4738" s="127" t="n">
        <v>7</v>
      </c>
      <c r="D4738" s="125" t="n"/>
    </row>
    <row r="4739">
      <c r="A4739" s="126" t="n">
        <v>46031</v>
      </c>
      <c r="B4739" s="125" t="inlineStr">
        <is>
          <t>Tomato Soup</t>
        </is>
      </c>
      <c r="C4739" s="127" t="n">
        <v>11</v>
      </c>
      <c r="D4739" s="125" t="n"/>
    </row>
    <row r="4740">
      <c r="A4740" s="126" t="n">
        <v>46031</v>
      </c>
      <c r="B4740" s="125" t="inlineStr">
        <is>
          <t>Spaghetti Carbonara</t>
        </is>
      </c>
      <c r="C4740" s="127" t="n">
        <v>30</v>
      </c>
      <c r="D4740" s="125" t="n"/>
    </row>
    <row r="4741">
      <c r="A4741" s="126" t="n">
        <v>46031</v>
      </c>
      <c r="B4741" s="125" t="inlineStr">
        <is>
          <t>Pizza Margherita</t>
        </is>
      </c>
      <c r="C4741" s="127" t="n">
        <v>39</v>
      </c>
      <c r="D4741" s="125" t="n"/>
    </row>
    <row r="4742">
      <c r="A4742" s="126" t="n">
        <v>46031</v>
      </c>
      <c r="B4742" s="125" t="inlineStr">
        <is>
          <t>Wiener Schnitzel</t>
        </is>
      </c>
      <c r="C4742" s="127" t="n">
        <v>14</v>
      </c>
      <c r="D4742" s="125" t="n"/>
    </row>
    <row r="4743">
      <c r="A4743" s="126" t="n">
        <v>46031</v>
      </c>
      <c r="B4743" s="125" t="inlineStr">
        <is>
          <t>Salmon Fillet</t>
        </is>
      </c>
      <c r="C4743" s="127" t="n">
        <v>5</v>
      </c>
      <c r="D4743" s="125" t="n"/>
    </row>
    <row r="4744">
      <c r="A4744" s="126" t="n">
        <v>46031</v>
      </c>
      <c r="B4744" s="125" t="inlineStr">
        <is>
          <t>Mushroom Risotto</t>
        </is>
      </c>
      <c r="C4744" s="127" t="n">
        <v>5</v>
      </c>
      <c r="D4744" s="125" t="n"/>
    </row>
    <row r="4745">
      <c r="A4745" s="126" t="n">
        <v>46031</v>
      </c>
      <c r="B4745" s="125" t="inlineStr">
        <is>
          <t>Cheeseburger</t>
        </is>
      </c>
      <c r="C4745" s="127" t="n">
        <v>17</v>
      </c>
      <c r="D4745" s="125" t="n"/>
    </row>
    <row r="4746">
      <c r="A4746" s="126" t="n">
        <v>46031</v>
      </c>
      <c r="B4746" s="125" t="inlineStr">
        <is>
          <t>Tiramisu</t>
        </is>
      </c>
      <c r="C4746" s="127" t="n">
        <v>22</v>
      </c>
      <c r="D4746" s="125" t="n"/>
    </row>
    <row r="4747">
      <c r="A4747" s="126" t="n">
        <v>46031</v>
      </c>
      <c r="B4747" s="125" t="inlineStr">
        <is>
          <t>Chocolate Fondant</t>
        </is>
      </c>
      <c r="C4747" s="127" t="n">
        <v>5</v>
      </c>
      <c r="D4747" s="125" t="n"/>
    </row>
    <row r="4748">
      <c r="A4748" s="126" t="n">
        <v>46031</v>
      </c>
      <c r="B4748" s="125" t="inlineStr">
        <is>
          <t>Lemon Sorbet</t>
        </is>
      </c>
      <c r="C4748" s="127" t="n">
        <v>2</v>
      </c>
      <c r="D4748" s="125" t="n"/>
    </row>
    <row r="4749">
      <c r="A4749" s="126" t="n">
        <v>46031</v>
      </c>
      <c r="B4749" s="125" t="inlineStr">
        <is>
          <t>Espresso</t>
        </is>
      </c>
      <c r="C4749" s="127" t="n">
        <v>38</v>
      </c>
      <c r="D4749" s="125" t="n"/>
    </row>
    <row r="4750">
      <c r="A4750" s="126" t="n">
        <v>46031</v>
      </c>
      <c r="B4750" s="125" t="inlineStr">
        <is>
          <t>Cappuccino</t>
        </is>
      </c>
      <c r="C4750" s="127" t="n">
        <v>32</v>
      </c>
      <c r="D4750" s="125" t="n"/>
    </row>
    <row r="4751">
      <c r="A4751" s="126" t="n">
        <v>46031</v>
      </c>
      <c r="B4751" s="125" t="inlineStr">
        <is>
          <t>Homemade Lemonade</t>
        </is>
      </c>
      <c r="C4751" s="127" t="n">
        <v>18</v>
      </c>
      <c r="D4751" s="125" t="n"/>
    </row>
    <row r="4752">
      <c r="A4752" s="126" t="n">
        <v>46032</v>
      </c>
      <c r="B4752" s="125" t="inlineStr">
        <is>
          <t>Bruschetta</t>
        </is>
      </c>
      <c r="C4752" s="127" t="n">
        <v>13</v>
      </c>
      <c r="D4752" s="125" t="n"/>
    </row>
    <row r="4753">
      <c r="A4753" s="126" t="n">
        <v>46032</v>
      </c>
      <c r="B4753" s="125" t="inlineStr">
        <is>
          <t>Caesar Salad</t>
        </is>
      </c>
      <c r="C4753" s="127" t="n">
        <v>16</v>
      </c>
      <c r="D4753" s="125" t="n"/>
    </row>
    <row r="4754">
      <c r="A4754" s="126" t="n">
        <v>46032</v>
      </c>
      <c r="B4754" s="125" t="inlineStr">
        <is>
          <t>Tomato Soup</t>
        </is>
      </c>
      <c r="C4754" s="127" t="n">
        <v>12</v>
      </c>
      <c r="D4754" s="125" t="n"/>
    </row>
    <row r="4755">
      <c r="A4755" s="126" t="n">
        <v>46032</v>
      </c>
      <c r="B4755" s="125" t="inlineStr">
        <is>
          <t>Spaghetti Carbonara</t>
        </is>
      </c>
      <c r="C4755" s="127" t="n">
        <v>23</v>
      </c>
      <c r="D4755" s="125" t="n"/>
    </row>
    <row r="4756">
      <c r="A4756" s="126" t="n">
        <v>46032</v>
      </c>
      <c r="B4756" s="125" t="inlineStr">
        <is>
          <t>Pizza Margherita</t>
        </is>
      </c>
      <c r="C4756" s="127" t="n">
        <v>38</v>
      </c>
      <c r="D4756" s="125" t="n"/>
    </row>
    <row r="4757">
      <c r="A4757" s="126" t="n">
        <v>46032</v>
      </c>
      <c r="B4757" s="125" t="inlineStr">
        <is>
          <t>Wiener Schnitzel</t>
        </is>
      </c>
      <c r="C4757" s="127" t="n">
        <v>16</v>
      </c>
      <c r="D4757" s="125" t="n"/>
    </row>
    <row r="4758">
      <c r="A4758" s="126" t="n">
        <v>46032</v>
      </c>
      <c r="B4758" s="125" t="inlineStr">
        <is>
          <t>Salmon Fillet</t>
        </is>
      </c>
      <c r="C4758" s="127" t="n">
        <v>10</v>
      </c>
      <c r="D4758" s="125" t="n"/>
    </row>
    <row r="4759">
      <c r="A4759" s="126" t="n">
        <v>46032</v>
      </c>
      <c r="B4759" s="125" t="inlineStr">
        <is>
          <t>Mushroom Risotto</t>
        </is>
      </c>
      <c r="C4759" s="127" t="n">
        <v>5</v>
      </c>
      <c r="D4759" s="125" t="n"/>
    </row>
    <row r="4760">
      <c r="A4760" s="126" t="n">
        <v>46032</v>
      </c>
      <c r="B4760" s="125" t="inlineStr">
        <is>
          <t>Cheeseburger</t>
        </is>
      </c>
      <c r="C4760" s="127" t="n">
        <v>30</v>
      </c>
      <c r="D4760" s="125" t="n"/>
    </row>
    <row r="4761">
      <c r="A4761" s="126" t="n">
        <v>46032</v>
      </c>
      <c r="B4761" s="125" t="inlineStr">
        <is>
          <t>Tiramisu</t>
        </is>
      </c>
      <c r="C4761" s="127" t="n">
        <v>23</v>
      </c>
      <c r="D4761" s="125" t="n"/>
    </row>
    <row r="4762">
      <c r="A4762" s="126" t="n">
        <v>46032</v>
      </c>
      <c r="B4762" s="125" t="inlineStr">
        <is>
          <t>Chocolate Fondant</t>
        </is>
      </c>
      <c r="C4762" s="127" t="n">
        <v>7</v>
      </c>
      <c r="D4762" s="125" t="n"/>
    </row>
    <row r="4763">
      <c r="A4763" s="126" t="n">
        <v>46032</v>
      </c>
      <c r="B4763" s="125" t="inlineStr">
        <is>
          <t>Lemon Sorbet</t>
        </is>
      </c>
      <c r="C4763" s="127" t="n">
        <v>2</v>
      </c>
      <c r="D4763" s="125" t="n"/>
    </row>
    <row r="4764">
      <c r="A4764" s="126" t="n">
        <v>46032</v>
      </c>
      <c r="B4764" s="125" t="inlineStr">
        <is>
          <t>Espresso</t>
        </is>
      </c>
      <c r="C4764" s="127" t="n">
        <v>43</v>
      </c>
      <c r="D4764" s="125" t="n"/>
    </row>
    <row r="4765">
      <c r="A4765" s="126" t="n">
        <v>46032</v>
      </c>
      <c r="B4765" s="125" t="inlineStr">
        <is>
          <t>Cappuccino</t>
        </is>
      </c>
      <c r="C4765" s="127" t="n">
        <v>27</v>
      </c>
      <c r="D4765" s="125" t="n"/>
    </row>
    <row r="4766">
      <c r="A4766" s="126" t="n">
        <v>46032</v>
      </c>
      <c r="B4766" s="125" t="inlineStr">
        <is>
          <t>Homemade Lemonade</t>
        </is>
      </c>
      <c r="C4766" s="127" t="n">
        <v>19</v>
      </c>
      <c r="D4766" s="125" t="n"/>
    </row>
    <row r="4767">
      <c r="A4767" s="126" t="n">
        <v>46033</v>
      </c>
      <c r="B4767" s="125" t="inlineStr">
        <is>
          <t>Bruschetta</t>
        </is>
      </c>
      <c r="C4767" s="127" t="n">
        <v>13</v>
      </c>
      <c r="D4767" s="125" t="n"/>
    </row>
    <row r="4768">
      <c r="A4768" s="126" t="n">
        <v>46033</v>
      </c>
      <c r="B4768" s="125" t="inlineStr">
        <is>
          <t>Caesar Salad</t>
        </is>
      </c>
      <c r="C4768" s="127" t="n">
        <v>9</v>
      </c>
      <c r="D4768" s="125" t="n"/>
    </row>
    <row r="4769">
      <c r="A4769" s="126" t="n">
        <v>46033</v>
      </c>
      <c r="B4769" s="125" t="inlineStr">
        <is>
          <t>Tomato Soup</t>
        </is>
      </c>
      <c r="C4769" s="127" t="n">
        <v>8</v>
      </c>
      <c r="D4769" s="125" t="n"/>
    </row>
    <row r="4770">
      <c r="A4770" s="126" t="n">
        <v>46033</v>
      </c>
      <c r="B4770" s="125" t="inlineStr">
        <is>
          <t>Spaghetti Carbonara</t>
        </is>
      </c>
      <c r="C4770" s="127" t="n">
        <v>27</v>
      </c>
      <c r="D4770" s="125" t="n"/>
    </row>
    <row r="4771">
      <c r="A4771" s="126" t="n">
        <v>46033</v>
      </c>
      <c r="B4771" s="125" t="inlineStr">
        <is>
          <t>Pizza Margherita</t>
        </is>
      </c>
      <c r="C4771" s="127" t="n">
        <v>22</v>
      </c>
      <c r="D4771" s="125" t="n"/>
    </row>
    <row r="4772">
      <c r="A4772" s="126" t="n">
        <v>46033</v>
      </c>
      <c r="B4772" s="125" t="inlineStr">
        <is>
          <t>Wiener Schnitzel</t>
        </is>
      </c>
      <c r="C4772" s="127" t="n">
        <v>22</v>
      </c>
      <c r="D4772" s="125" t="n"/>
    </row>
    <row r="4773">
      <c r="A4773" s="126" t="n">
        <v>46033</v>
      </c>
      <c r="B4773" s="125" t="inlineStr">
        <is>
          <t>Salmon Fillet</t>
        </is>
      </c>
      <c r="C4773" s="127" t="n">
        <v>5</v>
      </c>
      <c r="D4773" s="125" t="n"/>
    </row>
    <row r="4774">
      <c r="A4774" s="126" t="n">
        <v>46033</v>
      </c>
      <c r="B4774" s="125" t="inlineStr">
        <is>
          <t>Mushroom Risotto</t>
        </is>
      </c>
      <c r="C4774" s="127" t="n">
        <v>5</v>
      </c>
      <c r="D4774" s="125" t="n"/>
    </row>
    <row r="4775">
      <c r="A4775" s="126" t="n">
        <v>46033</v>
      </c>
      <c r="B4775" s="125" t="inlineStr">
        <is>
          <t>Cheeseburger</t>
        </is>
      </c>
      <c r="C4775" s="127" t="n">
        <v>17</v>
      </c>
      <c r="D4775" s="125" t="n"/>
    </row>
    <row r="4776">
      <c r="A4776" s="126" t="n">
        <v>46033</v>
      </c>
      <c r="B4776" s="125" t="inlineStr">
        <is>
          <t>Tiramisu</t>
        </is>
      </c>
      <c r="C4776" s="127" t="n">
        <v>19</v>
      </c>
      <c r="D4776" s="125" t="n"/>
    </row>
    <row r="4777">
      <c r="A4777" s="126" t="n">
        <v>46033</v>
      </c>
      <c r="B4777" s="125" t="inlineStr">
        <is>
          <t>Chocolate Fondant</t>
        </is>
      </c>
      <c r="C4777" s="127" t="n">
        <v>7</v>
      </c>
      <c r="D4777" s="125" t="n"/>
    </row>
    <row r="4778">
      <c r="A4778" s="126" t="n">
        <v>46033</v>
      </c>
      <c r="B4778" s="125" t="inlineStr">
        <is>
          <t>Lemon Sorbet</t>
        </is>
      </c>
      <c r="C4778" s="127" t="n">
        <v>3</v>
      </c>
      <c r="D4778" s="125" t="n"/>
    </row>
    <row r="4779">
      <c r="A4779" s="126" t="n">
        <v>46033</v>
      </c>
      <c r="B4779" s="125" t="inlineStr">
        <is>
          <t>Espresso</t>
        </is>
      </c>
      <c r="C4779" s="127" t="n">
        <v>38</v>
      </c>
      <c r="D4779" s="125" t="n"/>
    </row>
    <row r="4780">
      <c r="A4780" s="126" t="n">
        <v>46033</v>
      </c>
      <c r="B4780" s="125" t="inlineStr">
        <is>
          <t>Cappuccino</t>
        </is>
      </c>
      <c r="C4780" s="127" t="n">
        <v>27</v>
      </c>
      <c r="D4780" s="125" t="n"/>
    </row>
    <row r="4781">
      <c r="A4781" s="126" t="n">
        <v>46033</v>
      </c>
      <c r="B4781" s="125" t="inlineStr">
        <is>
          <t>Homemade Lemonade</t>
        </is>
      </c>
      <c r="C4781" s="127" t="n">
        <v>17</v>
      </c>
      <c r="D4781" s="125" t="n"/>
    </row>
    <row r="4782">
      <c r="A4782" s="126" t="n">
        <v>46035</v>
      </c>
      <c r="B4782" s="125" t="inlineStr">
        <is>
          <t>Bruschetta</t>
        </is>
      </c>
      <c r="C4782" s="127" t="n">
        <v>9</v>
      </c>
      <c r="D4782" s="125" t="n"/>
    </row>
    <row r="4783">
      <c r="A4783" s="126" t="n">
        <v>46035</v>
      </c>
      <c r="B4783" s="125" t="inlineStr">
        <is>
          <t>Caesar Salad</t>
        </is>
      </c>
      <c r="C4783" s="127" t="n">
        <v>7</v>
      </c>
      <c r="D4783" s="125" t="n"/>
    </row>
    <row r="4784">
      <c r="A4784" s="126" t="n">
        <v>46035</v>
      </c>
      <c r="B4784" s="125" t="inlineStr">
        <is>
          <t>Tomato Soup</t>
        </is>
      </c>
      <c r="C4784" s="127" t="n">
        <v>7</v>
      </c>
      <c r="D4784" s="125" t="n"/>
    </row>
    <row r="4785">
      <c r="A4785" s="126" t="n">
        <v>46035</v>
      </c>
      <c r="B4785" s="125" t="inlineStr">
        <is>
          <t>Spaghetti Carbonara</t>
        </is>
      </c>
      <c r="C4785" s="127" t="n">
        <v>17</v>
      </c>
      <c r="D4785" s="125" t="n"/>
    </row>
    <row r="4786">
      <c r="A4786" s="126" t="n">
        <v>46035</v>
      </c>
      <c r="B4786" s="125" t="inlineStr">
        <is>
          <t>Pizza Margherita</t>
        </is>
      </c>
      <c r="C4786" s="127" t="n">
        <v>20</v>
      </c>
      <c r="D4786" s="125" t="n"/>
    </row>
    <row r="4787">
      <c r="A4787" s="126" t="n">
        <v>46035</v>
      </c>
      <c r="B4787" s="125" t="inlineStr">
        <is>
          <t>Wiener Schnitzel</t>
        </is>
      </c>
      <c r="C4787" s="127" t="n">
        <v>10</v>
      </c>
      <c r="D4787" s="125" t="n"/>
    </row>
    <row r="4788">
      <c r="A4788" s="126" t="n">
        <v>46035</v>
      </c>
      <c r="B4788" s="125" t="inlineStr">
        <is>
          <t>Salmon Fillet</t>
        </is>
      </c>
      <c r="C4788" s="127" t="n">
        <v>2</v>
      </c>
      <c r="D4788" s="125" t="n"/>
    </row>
    <row r="4789">
      <c r="A4789" s="126" t="n">
        <v>46035</v>
      </c>
      <c r="B4789" s="125" t="inlineStr">
        <is>
          <t>Mushroom Risotto</t>
        </is>
      </c>
      <c r="C4789" s="127" t="n">
        <v>5</v>
      </c>
      <c r="D4789" s="125" t="n"/>
    </row>
    <row r="4790">
      <c r="A4790" s="126" t="n">
        <v>46035</v>
      </c>
      <c r="B4790" s="125" t="inlineStr">
        <is>
          <t>Cheeseburger</t>
        </is>
      </c>
      <c r="C4790" s="127" t="n">
        <v>10</v>
      </c>
      <c r="D4790" s="125" t="n"/>
    </row>
    <row r="4791">
      <c r="A4791" s="126" t="n">
        <v>46035</v>
      </c>
      <c r="B4791" s="125" t="inlineStr">
        <is>
          <t>Tiramisu</t>
        </is>
      </c>
      <c r="C4791" s="127" t="n">
        <v>6</v>
      </c>
      <c r="D4791" s="125" t="n"/>
    </row>
    <row r="4792">
      <c r="A4792" s="126" t="n">
        <v>46035</v>
      </c>
      <c r="B4792" s="125" t="inlineStr">
        <is>
          <t>Chocolate Fondant</t>
        </is>
      </c>
      <c r="C4792" s="127" t="n">
        <v>3</v>
      </c>
      <c r="D4792" s="125" t="n"/>
    </row>
    <row r="4793">
      <c r="A4793" s="126" t="n">
        <v>46035</v>
      </c>
      <c r="B4793" s="125" t="inlineStr">
        <is>
          <t>Lemon Sorbet</t>
        </is>
      </c>
      <c r="C4793" s="127" t="n">
        <v>3</v>
      </c>
      <c r="D4793" s="125" t="n"/>
    </row>
    <row r="4794">
      <c r="A4794" s="126" t="n">
        <v>46035</v>
      </c>
      <c r="B4794" s="125" t="inlineStr">
        <is>
          <t>Espresso</t>
        </is>
      </c>
      <c r="C4794" s="127" t="n">
        <v>26</v>
      </c>
      <c r="D4794" s="125" t="n"/>
    </row>
    <row r="4795">
      <c r="A4795" s="126" t="n">
        <v>46035</v>
      </c>
      <c r="B4795" s="125" t="inlineStr">
        <is>
          <t>Cappuccino</t>
        </is>
      </c>
      <c r="C4795" s="127" t="n">
        <v>15</v>
      </c>
      <c r="D4795" s="125" t="n"/>
    </row>
    <row r="4796">
      <c r="A4796" s="126" t="n">
        <v>46035</v>
      </c>
      <c r="B4796" s="125" t="inlineStr">
        <is>
          <t>Homemade Lemonade</t>
        </is>
      </c>
      <c r="C4796" s="127" t="n">
        <v>8</v>
      </c>
      <c r="D4796" s="125" t="n"/>
    </row>
    <row r="4797">
      <c r="A4797" s="126" t="n">
        <v>46036</v>
      </c>
      <c r="B4797" s="125" t="inlineStr">
        <is>
          <t>Bruschetta</t>
        </is>
      </c>
      <c r="C4797" s="127" t="n">
        <v>9</v>
      </c>
      <c r="D4797" s="125" t="n"/>
    </row>
    <row r="4798">
      <c r="A4798" s="126" t="n">
        <v>46036</v>
      </c>
      <c r="B4798" s="125" t="inlineStr">
        <is>
          <t>Caesar Salad</t>
        </is>
      </c>
      <c r="C4798" s="127" t="n">
        <v>5</v>
      </c>
      <c r="D4798" s="125" t="n"/>
    </row>
    <row r="4799">
      <c r="A4799" s="126" t="n">
        <v>46036</v>
      </c>
      <c r="B4799" s="125" t="inlineStr">
        <is>
          <t>Tomato Soup</t>
        </is>
      </c>
      <c r="C4799" s="127" t="n">
        <v>7</v>
      </c>
      <c r="D4799" s="125" t="n"/>
    </row>
    <row r="4800">
      <c r="A4800" s="126" t="n">
        <v>46036</v>
      </c>
      <c r="B4800" s="125" t="inlineStr">
        <is>
          <t>Spaghetti Carbonara</t>
        </is>
      </c>
      <c r="C4800" s="127" t="n">
        <v>18</v>
      </c>
      <c r="D4800" s="125" t="n"/>
    </row>
    <row r="4801">
      <c r="A4801" s="126" t="n">
        <v>46036</v>
      </c>
      <c r="B4801" s="125" t="inlineStr">
        <is>
          <t>Pizza Margherita</t>
        </is>
      </c>
      <c r="C4801" s="127" t="n">
        <v>26</v>
      </c>
      <c r="D4801" s="125" t="n"/>
    </row>
    <row r="4802">
      <c r="A4802" s="126" t="n">
        <v>46036</v>
      </c>
      <c r="B4802" s="125" t="inlineStr">
        <is>
          <t>Wiener Schnitzel</t>
        </is>
      </c>
      <c r="C4802" s="127" t="n">
        <v>10</v>
      </c>
      <c r="D4802" s="125" t="n"/>
    </row>
    <row r="4803">
      <c r="A4803" s="126" t="n">
        <v>46036</v>
      </c>
      <c r="B4803" s="125" t="inlineStr">
        <is>
          <t>Salmon Fillet</t>
        </is>
      </c>
      <c r="C4803" s="127" t="n">
        <v>2</v>
      </c>
      <c r="D4803" s="125" t="n"/>
    </row>
    <row r="4804">
      <c r="A4804" s="126" t="n">
        <v>46036</v>
      </c>
      <c r="B4804" s="125" t="inlineStr">
        <is>
          <t>Mushroom Risotto</t>
        </is>
      </c>
      <c r="C4804" s="127" t="n">
        <v>2</v>
      </c>
      <c r="D4804" s="125" t="n"/>
    </row>
    <row r="4805">
      <c r="A4805" s="126" t="n">
        <v>46036</v>
      </c>
      <c r="B4805" s="125" t="inlineStr">
        <is>
          <t>Cheeseburger</t>
        </is>
      </c>
      <c r="C4805" s="127" t="n">
        <v>16</v>
      </c>
      <c r="D4805" s="125" t="n"/>
    </row>
    <row r="4806">
      <c r="A4806" s="126" t="n">
        <v>46036</v>
      </c>
      <c r="B4806" s="125" t="inlineStr">
        <is>
          <t>Tiramisu</t>
        </is>
      </c>
      <c r="C4806" s="127" t="n">
        <v>11</v>
      </c>
      <c r="D4806" s="125" t="n"/>
    </row>
    <row r="4807">
      <c r="A4807" s="126" t="n">
        <v>46036</v>
      </c>
      <c r="B4807" s="125" t="inlineStr">
        <is>
          <t>Chocolate Fondant</t>
        </is>
      </c>
      <c r="C4807" s="127" t="n">
        <v>5</v>
      </c>
      <c r="D4807" s="125" t="n"/>
    </row>
    <row r="4808">
      <c r="A4808" s="126" t="n">
        <v>46036</v>
      </c>
      <c r="B4808" s="125" t="inlineStr">
        <is>
          <t>Lemon Sorbet</t>
        </is>
      </c>
      <c r="C4808" s="127" t="n">
        <v>2</v>
      </c>
      <c r="D4808" s="125" t="n"/>
    </row>
    <row r="4809">
      <c r="A4809" s="126" t="n">
        <v>46036</v>
      </c>
      <c r="B4809" s="125" t="inlineStr">
        <is>
          <t>Espresso</t>
        </is>
      </c>
      <c r="C4809" s="127" t="n">
        <v>23</v>
      </c>
      <c r="D4809" s="125" t="n"/>
    </row>
    <row r="4810">
      <c r="A4810" s="126" t="n">
        <v>46036</v>
      </c>
      <c r="B4810" s="125" t="inlineStr">
        <is>
          <t>Cappuccino</t>
        </is>
      </c>
      <c r="C4810" s="127" t="n">
        <v>15</v>
      </c>
      <c r="D4810" s="125" t="n"/>
    </row>
    <row r="4811">
      <c r="A4811" s="126" t="n">
        <v>46036</v>
      </c>
      <c r="B4811" s="125" t="inlineStr">
        <is>
          <t>Homemade Lemonade</t>
        </is>
      </c>
      <c r="C4811" s="127" t="n">
        <v>10</v>
      </c>
      <c r="D4811" s="125" t="n"/>
    </row>
    <row r="4812">
      <c r="A4812" s="126" t="n">
        <v>46037</v>
      </c>
      <c r="B4812" s="125" t="inlineStr">
        <is>
          <t>Bruschetta</t>
        </is>
      </c>
      <c r="C4812" s="127" t="n">
        <v>11</v>
      </c>
      <c r="D4812" s="125" t="n"/>
    </row>
    <row r="4813">
      <c r="A4813" s="126" t="n">
        <v>46037</v>
      </c>
      <c r="B4813" s="125" t="inlineStr">
        <is>
          <t>Caesar Salad</t>
        </is>
      </c>
      <c r="C4813" s="127" t="n">
        <v>10</v>
      </c>
      <c r="D4813" s="125" t="n"/>
    </row>
    <row r="4814">
      <c r="A4814" s="126" t="n">
        <v>46037</v>
      </c>
      <c r="B4814" s="125" t="inlineStr">
        <is>
          <t>Tomato Soup</t>
        </is>
      </c>
      <c r="C4814" s="127" t="n">
        <v>10</v>
      </c>
      <c r="D4814" s="125" t="n"/>
    </row>
    <row r="4815">
      <c r="A4815" s="126" t="n">
        <v>46037</v>
      </c>
      <c r="B4815" s="125" t="inlineStr">
        <is>
          <t>Spaghetti Carbonara</t>
        </is>
      </c>
      <c r="C4815" s="127" t="n">
        <v>15</v>
      </c>
      <c r="D4815" s="125" t="n"/>
    </row>
    <row r="4816">
      <c r="A4816" s="126" t="n">
        <v>46037</v>
      </c>
      <c r="B4816" s="125" t="inlineStr">
        <is>
          <t>Pizza Margherita</t>
        </is>
      </c>
      <c r="C4816" s="127" t="n">
        <v>14</v>
      </c>
      <c r="D4816" s="125" t="n"/>
    </row>
    <row r="4817">
      <c r="A4817" s="126" t="n">
        <v>46037</v>
      </c>
      <c r="B4817" s="125" t="inlineStr">
        <is>
          <t>Wiener Schnitzel</t>
        </is>
      </c>
      <c r="C4817" s="127" t="n">
        <v>10</v>
      </c>
      <c r="D4817" s="125" t="n"/>
    </row>
    <row r="4818">
      <c r="A4818" s="126" t="n">
        <v>46037</v>
      </c>
      <c r="B4818" s="125" t="inlineStr">
        <is>
          <t>Salmon Fillet</t>
        </is>
      </c>
      <c r="C4818" s="127" t="n">
        <v>7</v>
      </c>
      <c r="D4818" s="125" t="n"/>
    </row>
    <row r="4819">
      <c r="A4819" s="126" t="n">
        <v>46037</v>
      </c>
      <c r="B4819" s="125" t="inlineStr">
        <is>
          <t>Mushroom Risotto</t>
        </is>
      </c>
      <c r="C4819" s="127" t="n">
        <v>3</v>
      </c>
      <c r="D4819" s="125" t="n"/>
    </row>
    <row r="4820">
      <c r="A4820" s="126" t="n">
        <v>46037</v>
      </c>
      <c r="B4820" s="125" t="inlineStr">
        <is>
          <t>Cheeseburger</t>
        </is>
      </c>
      <c r="C4820" s="127" t="n">
        <v>19</v>
      </c>
      <c r="D4820" s="125" t="n"/>
    </row>
    <row r="4821">
      <c r="A4821" s="126" t="n">
        <v>46037</v>
      </c>
      <c r="B4821" s="125" t="inlineStr">
        <is>
          <t>Tiramisu</t>
        </is>
      </c>
      <c r="C4821" s="127" t="n">
        <v>12</v>
      </c>
      <c r="D4821" s="125" t="n"/>
    </row>
    <row r="4822">
      <c r="A4822" s="126" t="n">
        <v>46037</v>
      </c>
      <c r="B4822" s="125" t="inlineStr">
        <is>
          <t>Chocolate Fondant</t>
        </is>
      </c>
      <c r="C4822" s="127" t="n">
        <v>6</v>
      </c>
      <c r="D4822" s="125" t="n"/>
    </row>
    <row r="4823">
      <c r="A4823" s="126" t="n">
        <v>46037</v>
      </c>
      <c r="B4823" s="125" t="inlineStr">
        <is>
          <t>Lemon Sorbet</t>
        </is>
      </c>
      <c r="C4823" s="127" t="n">
        <v>5</v>
      </c>
      <c r="D4823" s="125" t="n"/>
    </row>
    <row r="4824">
      <c r="A4824" s="126" t="n">
        <v>46037</v>
      </c>
      <c r="B4824" s="125" t="inlineStr">
        <is>
          <t>Espresso</t>
        </is>
      </c>
      <c r="C4824" s="127" t="n">
        <v>25</v>
      </c>
      <c r="D4824" s="125" t="n"/>
    </row>
    <row r="4825">
      <c r="A4825" s="126" t="n">
        <v>46037</v>
      </c>
      <c r="B4825" s="125" t="inlineStr">
        <is>
          <t>Cappuccino</t>
        </is>
      </c>
      <c r="C4825" s="127" t="n">
        <v>22</v>
      </c>
      <c r="D4825" s="125" t="n"/>
    </row>
    <row r="4826">
      <c r="A4826" s="126" t="n">
        <v>46037</v>
      </c>
      <c r="B4826" s="125" t="inlineStr">
        <is>
          <t>Homemade Lemonade</t>
        </is>
      </c>
      <c r="C4826" s="127" t="n">
        <v>10</v>
      </c>
      <c r="D4826" s="125" t="n"/>
    </row>
    <row r="4827">
      <c r="A4827" s="126" t="n">
        <v>46038</v>
      </c>
      <c r="B4827" s="125" t="inlineStr">
        <is>
          <t>Bruschetta</t>
        </is>
      </c>
      <c r="C4827" s="127" t="n">
        <v>15</v>
      </c>
      <c r="D4827" s="125" t="n"/>
    </row>
    <row r="4828">
      <c r="A4828" s="126" t="n">
        <v>46038</v>
      </c>
      <c r="B4828" s="125" t="inlineStr">
        <is>
          <t>Caesar Salad</t>
        </is>
      </c>
      <c r="C4828" s="127" t="n">
        <v>13</v>
      </c>
      <c r="D4828" s="125" t="n"/>
    </row>
    <row r="4829">
      <c r="A4829" s="126" t="n">
        <v>46038</v>
      </c>
      <c r="B4829" s="125" t="inlineStr">
        <is>
          <t>Tomato Soup</t>
        </is>
      </c>
      <c r="C4829" s="127" t="n">
        <v>9</v>
      </c>
      <c r="D4829" s="125" t="n"/>
    </row>
    <row r="4830">
      <c r="A4830" s="126" t="n">
        <v>46038</v>
      </c>
      <c r="B4830" s="125" t="inlineStr">
        <is>
          <t>Spaghetti Carbonara</t>
        </is>
      </c>
      <c r="C4830" s="127" t="n">
        <v>32</v>
      </c>
      <c r="D4830" s="125" t="n"/>
    </row>
    <row r="4831">
      <c r="A4831" s="126" t="n">
        <v>46038</v>
      </c>
      <c r="B4831" s="125" t="inlineStr">
        <is>
          <t>Pizza Margherita</t>
        </is>
      </c>
      <c r="C4831" s="127" t="n">
        <v>39</v>
      </c>
      <c r="D4831" s="125" t="n"/>
    </row>
    <row r="4832">
      <c r="A4832" s="126" t="n">
        <v>46038</v>
      </c>
      <c r="B4832" s="125" t="inlineStr">
        <is>
          <t>Wiener Schnitzel</t>
        </is>
      </c>
      <c r="C4832" s="127" t="n">
        <v>20</v>
      </c>
      <c r="D4832" s="125" t="n"/>
    </row>
    <row r="4833">
      <c r="A4833" s="126" t="n">
        <v>46038</v>
      </c>
      <c r="B4833" s="125" t="inlineStr">
        <is>
          <t>Salmon Fillet</t>
        </is>
      </c>
      <c r="C4833" s="127" t="n">
        <v>6</v>
      </c>
      <c r="D4833" s="125" t="n"/>
    </row>
    <row r="4834">
      <c r="A4834" s="126" t="n">
        <v>46038</v>
      </c>
      <c r="B4834" s="125" t="inlineStr">
        <is>
          <t>Mushroom Risotto</t>
        </is>
      </c>
      <c r="C4834" s="127" t="n">
        <v>5</v>
      </c>
      <c r="D4834" s="125" t="n"/>
    </row>
    <row r="4835">
      <c r="A4835" s="126" t="n">
        <v>46038</v>
      </c>
      <c r="B4835" s="125" t="inlineStr">
        <is>
          <t>Cheeseburger</t>
        </is>
      </c>
      <c r="C4835" s="127" t="n">
        <v>16</v>
      </c>
      <c r="D4835" s="125" t="n"/>
    </row>
    <row r="4836">
      <c r="A4836" s="126" t="n">
        <v>46038</v>
      </c>
      <c r="B4836" s="125" t="inlineStr">
        <is>
          <t>Tiramisu</t>
        </is>
      </c>
      <c r="C4836" s="127" t="n">
        <v>18</v>
      </c>
      <c r="D4836" s="125" t="n"/>
    </row>
    <row r="4837">
      <c r="A4837" s="126" t="n">
        <v>46038</v>
      </c>
      <c r="B4837" s="125" t="inlineStr">
        <is>
          <t>Chocolate Fondant</t>
        </is>
      </c>
      <c r="C4837" s="127" t="n">
        <v>5</v>
      </c>
      <c r="D4837" s="125" t="n"/>
    </row>
    <row r="4838">
      <c r="A4838" s="126" t="n">
        <v>46038</v>
      </c>
      <c r="B4838" s="125" t="inlineStr">
        <is>
          <t>Lemon Sorbet</t>
        </is>
      </c>
      <c r="C4838" s="127" t="n">
        <v>2</v>
      </c>
      <c r="D4838" s="125" t="n"/>
    </row>
    <row r="4839">
      <c r="A4839" s="126" t="n">
        <v>46038</v>
      </c>
      <c r="B4839" s="125" t="inlineStr">
        <is>
          <t>Espresso</t>
        </is>
      </c>
      <c r="C4839" s="127" t="n">
        <v>43</v>
      </c>
      <c r="D4839" s="125" t="n"/>
    </row>
    <row r="4840">
      <c r="A4840" s="126" t="n">
        <v>46038</v>
      </c>
      <c r="B4840" s="125" t="inlineStr">
        <is>
          <t>Cappuccino</t>
        </is>
      </c>
      <c r="C4840" s="127" t="n">
        <v>24</v>
      </c>
      <c r="D4840" s="125" t="n"/>
    </row>
    <row r="4841">
      <c r="A4841" s="126" t="n">
        <v>46038</v>
      </c>
      <c r="B4841" s="125" t="inlineStr">
        <is>
          <t>Homemade Lemonade</t>
        </is>
      </c>
      <c r="C4841" s="127" t="n">
        <v>13</v>
      </c>
      <c r="D4841" s="125" t="n"/>
    </row>
    <row r="4842">
      <c r="A4842" s="126" t="n">
        <v>46039</v>
      </c>
      <c r="B4842" s="125" t="inlineStr">
        <is>
          <t>Bruschetta</t>
        </is>
      </c>
      <c r="C4842" s="127" t="n">
        <v>18</v>
      </c>
      <c r="D4842" s="125" t="n"/>
    </row>
    <row r="4843">
      <c r="A4843" s="126" t="n">
        <v>46039</v>
      </c>
      <c r="B4843" s="125" t="inlineStr">
        <is>
          <t>Caesar Salad</t>
        </is>
      </c>
      <c r="C4843" s="127" t="n">
        <v>18</v>
      </c>
      <c r="D4843" s="125" t="n"/>
    </row>
    <row r="4844">
      <c r="A4844" s="126" t="n">
        <v>46039</v>
      </c>
      <c r="B4844" s="125" t="inlineStr">
        <is>
          <t>Tomato Soup</t>
        </is>
      </c>
      <c r="C4844" s="127" t="n">
        <v>10</v>
      </c>
      <c r="D4844" s="125" t="n"/>
    </row>
    <row r="4845">
      <c r="A4845" s="126" t="n">
        <v>46039</v>
      </c>
      <c r="B4845" s="125" t="inlineStr">
        <is>
          <t>Spaghetti Carbonara</t>
        </is>
      </c>
      <c r="C4845" s="127" t="n">
        <v>35</v>
      </c>
      <c r="D4845" s="125" t="n"/>
    </row>
    <row r="4846">
      <c r="A4846" s="126" t="n">
        <v>46039</v>
      </c>
      <c r="B4846" s="125" t="inlineStr">
        <is>
          <t>Pizza Margherita</t>
        </is>
      </c>
      <c r="C4846" s="127" t="n">
        <v>33</v>
      </c>
      <c r="D4846" s="125" t="n"/>
    </row>
    <row r="4847">
      <c r="A4847" s="126" t="n">
        <v>46039</v>
      </c>
      <c r="B4847" s="125" t="inlineStr">
        <is>
          <t>Wiener Schnitzel</t>
        </is>
      </c>
      <c r="C4847" s="127" t="n">
        <v>22</v>
      </c>
      <c r="D4847" s="125" t="n"/>
    </row>
    <row r="4848">
      <c r="A4848" s="126" t="n">
        <v>46039</v>
      </c>
      <c r="B4848" s="125" t="inlineStr">
        <is>
          <t>Salmon Fillet</t>
        </is>
      </c>
      <c r="C4848" s="127" t="n">
        <v>8</v>
      </c>
      <c r="D4848" s="125" t="n"/>
    </row>
    <row r="4849">
      <c r="A4849" s="126" t="n">
        <v>46039</v>
      </c>
      <c r="B4849" s="125" t="inlineStr">
        <is>
          <t>Mushroom Risotto</t>
        </is>
      </c>
      <c r="C4849" s="127" t="n">
        <v>5</v>
      </c>
      <c r="D4849" s="125" t="n"/>
    </row>
    <row r="4850">
      <c r="A4850" s="126" t="n">
        <v>46039</v>
      </c>
      <c r="B4850" s="125" t="inlineStr">
        <is>
          <t>Cheeseburger</t>
        </is>
      </c>
      <c r="C4850" s="127" t="n">
        <v>31</v>
      </c>
      <c r="D4850" s="125" t="n"/>
    </row>
    <row r="4851">
      <c r="A4851" s="126" t="n">
        <v>46039</v>
      </c>
      <c r="B4851" s="125" t="inlineStr">
        <is>
          <t>Tiramisu</t>
        </is>
      </c>
      <c r="C4851" s="127" t="n">
        <v>24</v>
      </c>
      <c r="D4851" s="125" t="n"/>
    </row>
    <row r="4852">
      <c r="A4852" s="126" t="n">
        <v>46039</v>
      </c>
      <c r="B4852" s="125" t="inlineStr">
        <is>
          <t>Chocolate Fondant</t>
        </is>
      </c>
      <c r="C4852" s="127" t="n">
        <v>7</v>
      </c>
      <c r="D4852" s="125" t="n"/>
    </row>
    <row r="4853">
      <c r="A4853" s="126" t="n">
        <v>46039</v>
      </c>
      <c r="B4853" s="125" t="inlineStr">
        <is>
          <t>Lemon Sorbet</t>
        </is>
      </c>
      <c r="C4853" s="127" t="n">
        <v>3</v>
      </c>
      <c r="D4853" s="125" t="n"/>
    </row>
    <row r="4854">
      <c r="A4854" s="126" t="n">
        <v>46039</v>
      </c>
      <c r="B4854" s="125" t="inlineStr">
        <is>
          <t>Espresso</t>
        </is>
      </c>
      <c r="C4854" s="127" t="n">
        <v>33</v>
      </c>
      <c r="D4854" s="125" t="n"/>
    </row>
    <row r="4855">
      <c r="A4855" s="126" t="n">
        <v>46039</v>
      </c>
      <c r="B4855" s="125" t="inlineStr">
        <is>
          <t>Cappuccino</t>
        </is>
      </c>
      <c r="C4855" s="127" t="n">
        <v>44</v>
      </c>
      <c r="D4855" s="125" t="n"/>
    </row>
    <row r="4856">
      <c r="A4856" s="126" t="n">
        <v>46039</v>
      </c>
      <c r="B4856" s="125" t="inlineStr">
        <is>
          <t>Homemade Lemonade</t>
        </is>
      </c>
      <c r="C4856" s="127" t="n">
        <v>16</v>
      </c>
      <c r="D4856" s="125" t="n"/>
    </row>
    <row r="4857">
      <c r="A4857" s="126" t="n">
        <v>46040</v>
      </c>
      <c r="B4857" s="125" t="inlineStr">
        <is>
          <t>Bruschetta</t>
        </is>
      </c>
      <c r="C4857" s="127" t="n">
        <v>10</v>
      </c>
      <c r="D4857" s="125" t="n"/>
    </row>
    <row r="4858">
      <c r="A4858" s="126" t="n">
        <v>46040</v>
      </c>
      <c r="B4858" s="125" t="inlineStr">
        <is>
          <t>Caesar Salad</t>
        </is>
      </c>
      <c r="C4858" s="127" t="n">
        <v>12</v>
      </c>
      <c r="D4858" s="125" t="n"/>
    </row>
    <row r="4859">
      <c r="A4859" s="126" t="n">
        <v>46040</v>
      </c>
      <c r="B4859" s="125" t="inlineStr">
        <is>
          <t>Tomato Soup</t>
        </is>
      </c>
      <c r="C4859" s="127" t="n">
        <v>7</v>
      </c>
      <c r="D4859" s="125" t="n"/>
    </row>
    <row r="4860">
      <c r="A4860" s="126" t="n">
        <v>46040</v>
      </c>
      <c r="B4860" s="125" t="inlineStr">
        <is>
          <t>Spaghetti Carbonara</t>
        </is>
      </c>
      <c r="C4860" s="127" t="n">
        <v>21</v>
      </c>
      <c r="D4860" s="125" t="n"/>
    </row>
    <row r="4861">
      <c r="A4861" s="126" t="n">
        <v>46040</v>
      </c>
      <c r="B4861" s="125" t="inlineStr">
        <is>
          <t>Pizza Margherita</t>
        </is>
      </c>
      <c r="C4861" s="127" t="n">
        <v>18</v>
      </c>
      <c r="D4861" s="125" t="n"/>
    </row>
    <row r="4862">
      <c r="A4862" s="126" t="n">
        <v>46040</v>
      </c>
      <c r="B4862" s="125" t="inlineStr">
        <is>
          <t>Wiener Schnitzel</t>
        </is>
      </c>
      <c r="C4862" s="127" t="n">
        <v>21</v>
      </c>
      <c r="D4862" s="125" t="n"/>
    </row>
    <row r="4863">
      <c r="A4863" s="126" t="n">
        <v>46040</v>
      </c>
      <c r="B4863" s="125" t="inlineStr">
        <is>
          <t>Salmon Fillet</t>
        </is>
      </c>
      <c r="C4863" s="127" t="n">
        <v>8</v>
      </c>
      <c r="D4863" s="125" t="n"/>
    </row>
    <row r="4864">
      <c r="A4864" s="126" t="n">
        <v>46040</v>
      </c>
      <c r="B4864" s="125" t="inlineStr">
        <is>
          <t>Mushroom Risotto</t>
        </is>
      </c>
      <c r="C4864" s="127" t="n">
        <v>4</v>
      </c>
      <c r="D4864" s="125" t="n"/>
    </row>
    <row r="4865">
      <c r="A4865" s="126" t="n">
        <v>46040</v>
      </c>
      <c r="B4865" s="125" t="inlineStr">
        <is>
          <t>Cheeseburger</t>
        </is>
      </c>
      <c r="C4865" s="127" t="n">
        <v>18</v>
      </c>
      <c r="D4865" s="125" t="n"/>
    </row>
    <row r="4866">
      <c r="A4866" s="126" t="n">
        <v>46040</v>
      </c>
      <c r="B4866" s="125" t="inlineStr">
        <is>
          <t>Tiramisu</t>
        </is>
      </c>
      <c r="C4866" s="127" t="n">
        <v>13</v>
      </c>
      <c r="D4866" s="125" t="n"/>
    </row>
    <row r="4867">
      <c r="A4867" s="126" t="n">
        <v>46040</v>
      </c>
      <c r="B4867" s="125" t="inlineStr">
        <is>
          <t>Chocolate Fondant</t>
        </is>
      </c>
      <c r="C4867" s="127" t="n">
        <v>5</v>
      </c>
      <c r="D4867" s="125" t="n"/>
    </row>
    <row r="4868">
      <c r="A4868" s="126" t="n">
        <v>46040</v>
      </c>
      <c r="B4868" s="125" t="inlineStr">
        <is>
          <t>Lemon Sorbet</t>
        </is>
      </c>
      <c r="C4868" s="127" t="n">
        <v>2</v>
      </c>
      <c r="D4868" s="125" t="n"/>
    </row>
    <row r="4869">
      <c r="A4869" s="126" t="n">
        <v>46040</v>
      </c>
      <c r="B4869" s="125" t="inlineStr">
        <is>
          <t>Espresso</t>
        </is>
      </c>
      <c r="C4869" s="127" t="n">
        <v>43</v>
      </c>
      <c r="D4869" s="125" t="n"/>
    </row>
    <row r="4870">
      <c r="A4870" s="126" t="n">
        <v>46040</v>
      </c>
      <c r="B4870" s="125" t="inlineStr">
        <is>
          <t>Cappuccino</t>
        </is>
      </c>
      <c r="C4870" s="127" t="n">
        <v>22</v>
      </c>
      <c r="D4870" s="125" t="n"/>
    </row>
    <row r="4871">
      <c r="A4871" s="126" t="n">
        <v>46040</v>
      </c>
      <c r="B4871" s="125" t="inlineStr">
        <is>
          <t>Homemade Lemonade</t>
        </is>
      </c>
      <c r="C4871" s="127" t="n">
        <v>14</v>
      </c>
      <c r="D4871" s="125" t="n"/>
    </row>
    <row r="4872">
      <c r="A4872" s="126" t="n">
        <v>46042</v>
      </c>
      <c r="B4872" s="125" t="inlineStr">
        <is>
          <t>Bruschetta</t>
        </is>
      </c>
      <c r="C4872" s="127" t="n">
        <v>5</v>
      </c>
      <c r="D4872" s="125" t="n"/>
    </row>
    <row r="4873">
      <c r="A4873" s="126" t="n">
        <v>46042</v>
      </c>
      <c r="B4873" s="125" t="inlineStr">
        <is>
          <t>Caesar Salad</t>
        </is>
      </c>
      <c r="C4873" s="127" t="n">
        <v>9</v>
      </c>
      <c r="D4873" s="125" t="n"/>
    </row>
    <row r="4874">
      <c r="A4874" s="126" t="n">
        <v>46042</v>
      </c>
      <c r="B4874" s="125" t="inlineStr">
        <is>
          <t>Tomato Soup</t>
        </is>
      </c>
      <c r="C4874" s="127" t="n">
        <v>6</v>
      </c>
      <c r="D4874" s="125" t="n"/>
    </row>
    <row r="4875">
      <c r="A4875" s="126" t="n">
        <v>46042</v>
      </c>
      <c r="B4875" s="125" t="inlineStr">
        <is>
          <t>Spaghetti Carbonara</t>
        </is>
      </c>
      <c r="C4875" s="127" t="n">
        <v>13</v>
      </c>
      <c r="D4875" s="125" t="n"/>
    </row>
    <row r="4876">
      <c r="A4876" s="126" t="n">
        <v>46042</v>
      </c>
      <c r="B4876" s="125" t="inlineStr">
        <is>
          <t>Pizza Margherita</t>
        </is>
      </c>
      <c r="C4876" s="127" t="n">
        <v>24</v>
      </c>
      <c r="D4876" s="125" t="n"/>
    </row>
    <row r="4877">
      <c r="A4877" s="126" t="n">
        <v>46042</v>
      </c>
      <c r="B4877" s="125" t="inlineStr">
        <is>
          <t>Wiener Schnitzel</t>
        </is>
      </c>
      <c r="C4877" s="127" t="n">
        <v>10</v>
      </c>
      <c r="D4877" s="125" t="n"/>
    </row>
    <row r="4878">
      <c r="A4878" s="126" t="n">
        <v>46042</v>
      </c>
      <c r="B4878" s="125" t="inlineStr">
        <is>
          <t>Salmon Fillet</t>
        </is>
      </c>
      <c r="C4878" s="127" t="n">
        <v>5</v>
      </c>
      <c r="D4878" s="125" t="n"/>
    </row>
    <row r="4879">
      <c r="A4879" s="126" t="n">
        <v>46042</v>
      </c>
      <c r="B4879" s="125" t="inlineStr">
        <is>
          <t>Mushroom Risotto</t>
        </is>
      </c>
      <c r="C4879" s="127" t="n">
        <v>4</v>
      </c>
      <c r="D4879" s="125" t="n"/>
    </row>
    <row r="4880">
      <c r="A4880" s="126" t="n">
        <v>46042</v>
      </c>
      <c r="B4880" s="125" t="inlineStr">
        <is>
          <t>Cheeseburger</t>
        </is>
      </c>
      <c r="C4880" s="127" t="n">
        <v>17</v>
      </c>
      <c r="D4880" s="125" t="n"/>
    </row>
    <row r="4881">
      <c r="A4881" s="126" t="n">
        <v>46042</v>
      </c>
      <c r="B4881" s="125" t="inlineStr">
        <is>
          <t>Tiramisu</t>
        </is>
      </c>
      <c r="C4881" s="127" t="n">
        <v>8</v>
      </c>
      <c r="D4881" s="125" t="n"/>
    </row>
    <row r="4882">
      <c r="A4882" s="126" t="n">
        <v>46042</v>
      </c>
      <c r="B4882" s="125" t="inlineStr">
        <is>
          <t>Chocolate Fondant</t>
        </is>
      </c>
      <c r="C4882" s="127" t="n">
        <v>4</v>
      </c>
      <c r="D4882" s="125" t="n"/>
    </row>
    <row r="4883">
      <c r="A4883" s="126" t="n">
        <v>46042</v>
      </c>
      <c r="B4883" s="125" t="inlineStr">
        <is>
          <t>Lemon Sorbet</t>
        </is>
      </c>
      <c r="C4883" s="127" t="n">
        <v>2</v>
      </c>
      <c r="D4883" s="125" t="n"/>
    </row>
    <row r="4884">
      <c r="A4884" s="126" t="n">
        <v>46042</v>
      </c>
      <c r="B4884" s="125" t="inlineStr">
        <is>
          <t>Espresso</t>
        </is>
      </c>
      <c r="C4884" s="127" t="n">
        <v>20</v>
      </c>
      <c r="D4884" s="125" t="n"/>
    </row>
    <row r="4885">
      <c r="A4885" s="126" t="n">
        <v>46042</v>
      </c>
      <c r="B4885" s="125" t="inlineStr">
        <is>
          <t>Cappuccino</t>
        </is>
      </c>
      <c r="C4885" s="127" t="n">
        <v>21</v>
      </c>
      <c r="D4885" s="125" t="n"/>
    </row>
    <row r="4886">
      <c r="A4886" s="126" t="n">
        <v>46042</v>
      </c>
      <c r="B4886" s="125" t="inlineStr">
        <is>
          <t>Homemade Lemonade</t>
        </is>
      </c>
      <c r="C4886" s="127" t="n">
        <v>7</v>
      </c>
      <c r="D4886" s="125" t="n"/>
    </row>
    <row r="4887">
      <c r="A4887" s="126" t="n">
        <v>46043</v>
      </c>
      <c r="B4887" s="125" t="inlineStr">
        <is>
          <t>Bruschetta</t>
        </is>
      </c>
      <c r="C4887" s="127" t="n">
        <v>11</v>
      </c>
      <c r="D4887" s="125" t="n"/>
    </row>
    <row r="4888">
      <c r="A4888" s="126" t="n">
        <v>46043</v>
      </c>
      <c r="B4888" s="125" t="inlineStr">
        <is>
          <t>Caesar Salad</t>
        </is>
      </c>
      <c r="C4888" s="127" t="n">
        <v>10</v>
      </c>
      <c r="D4888" s="125" t="n"/>
    </row>
    <row r="4889">
      <c r="A4889" s="126" t="n">
        <v>46043</v>
      </c>
      <c r="B4889" s="125" t="inlineStr">
        <is>
          <t>Tomato Soup</t>
        </is>
      </c>
      <c r="C4889" s="127" t="n">
        <v>5</v>
      </c>
      <c r="D4889" s="125" t="n"/>
    </row>
    <row r="4890">
      <c r="A4890" s="126" t="n">
        <v>46043</v>
      </c>
      <c r="B4890" s="125" t="inlineStr">
        <is>
          <t>Spaghetti Carbonara</t>
        </is>
      </c>
      <c r="C4890" s="127" t="n">
        <v>14</v>
      </c>
      <c r="D4890" s="125" t="n"/>
    </row>
    <row r="4891">
      <c r="A4891" s="126" t="n">
        <v>46043</v>
      </c>
      <c r="B4891" s="125" t="inlineStr">
        <is>
          <t>Pizza Margherita</t>
        </is>
      </c>
      <c r="C4891" s="127" t="n">
        <v>18</v>
      </c>
      <c r="D4891" s="125" t="n"/>
    </row>
    <row r="4892">
      <c r="A4892" s="126" t="n">
        <v>46043</v>
      </c>
      <c r="B4892" s="125" t="inlineStr">
        <is>
          <t>Wiener Schnitzel</t>
        </is>
      </c>
      <c r="C4892" s="127" t="n">
        <v>11</v>
      </c>
      <c r="D4892" s="125" t="n"/>
    </row>
    <row r="4893">
      <c r="A4893" s="126" t="n">
        <v>46043</v>
      </c>
      <c r="B4893" s="125" t="inlineStr">
        <is>
          <t>Salmon Fillet</t>
        </is>
      </c>
      <c r="C4893" s="127" t="n">
        <v>5</v>
      </c>
      <c r="D4893" s="125" t="n"/>
    </row>
    <row r="4894">
      <c r="A4894" s="126" t="n">
        <v>46043</v>
      </c>
      <c r="B4894" s="125" t="inlineStr">
        <is>
          <t>Mushroom Risotto</t>
        </is>
      </c>
      <c r="C4894" s="127" t="n">
        <v>3</v>
      </c>
      <c r="D4894" s="125" t="n"/>
    </row>
    <row r="4895">
      <c r="A4895" s="126" t="n">
        <v>46043</v>
      </c>
      <c r="B4895" s="125" t="inlineStr">
        <is>
          <t>Cheeseburger</t>
        </is>
      </c>
      <c r="C4895" s="127" t="n">
        <v>16</v>
      </c>
      <c r="D4895" s="125" t="n"/>
    </row>
    <row r="4896">
      <c r="A4896" s="126" t="n">
        <v>46043</v>
      </c>
      <c r="B4896" s="125" t="inlineStr">
        <is>
          <t>Tiramisu</t>
        </is>
      </c>
      <c r="C4896" s="127" t="n">
        <v>10</v>
      </c>
      <c r="D4896" s="125" t="n"/>
    </row>
    <row r="4897">
      <c r="A4897" s="126" t="n">
        <v>46043</v>
      </c>
      <c r="B4897" s="125" t="inlineStr">
        <is>
          <t>Chocolate Fondant</t>
        </is>
      </c>
      <c r="C4897" s="127" t="n">
        <v>4</v>
      </c>
      <c r="D4897" s="125" t="n"/>
    </row>
    <row r="4898">
      <c r="A4898" s="126" t="n">
        <v>46043</v>
      </c>
      <c r="B4898" s="125" t="inlineStr">
        <is>
          <t>Lemon Sorbet</t>
        </is>
      </c>
      <c r="C4898" s="127" t="n">
        <v>2</v>
      </c>
      <c r="D4898" s="125" t="n"/>
    </row>
    <row r="4899">
      <c r="A4899" s="126" t="n">
        <v>46043</v>
      </c>
      <c r="B4899" s="125" t="inlineStr">
        <is>
          <t>Espresso</t>
        </is>
      </c>
      <c r="C4899" s="127" t="n">
        <v>28</v>
      </c>
      <c r="D4899" s="125" t="n"/>
    </row>
    <row r="4900">
      <c r="A4900" s="126" t="n">
        <v>46043</v>
      </c>
      <c r="B4900" s="125" t="inlineStr">
        <is>
          <t>Cappuccino</t>
        </is>
      </c>
      <c r="C4900" s="127" t="n">
        <v>17</v>
      </c>
      <c r="D4900" s="125" t="n"/>
    </row>
    <row r="4901">
      <c r="A4901" s="126" t="n">
        <v>46043</v>
      </c>
      <c r="B4901" s="125" t="inlineStr">
        <is>
          <t>Homemade Lemonade</t>
        </is>
      </c>
      <c r="C4901" s="127" t="n">
        <v>9</v>
      </c>
      <c r="D4901" s="125" t="n"/>
    </row>
    <row r="4902">
      <c r="A4902" s="126" t="n">
        <v>46044</v>
      </c>
      <c r="B4902" s="125" t="inlineStr">
        <is>
          <t>Bruschetta</t>
        </is>
      </c>
      <c r="C4902" s="127" t="n">
        <v>9</v>
      </c>
      <c r="D4902" s="125" t="n"/>
    </row>
    <row r="4903">
      <c r="A4903" s="126" t="n">
        <v>46044</v>
      </c>
      <c r="B4903" s="125" t="inlineStr">
        <is>
          <t>Caesar Salad</t>
        </is>
      </c>
      <c r="C4903" s="127" t="n">
        <v>9</v>
      </c>
      <c r="D4903" s="125" t="n"/>
    </row>
    <row r="4904">
      <c r="A4904" s="126" t="n">
        <v>46044</v>
      </c>
      <c r="B4904" s="125" t="inlineStr">
        <is>
          <t>Tomato Soup</t>
        </is>
      </c>
      <c r="C4904" s="127" t="n">
        <v>6</v>
      </c>
      <c r="D4904" s="125" t="n"/>
    </row>
    <row r="4905">
      <c r="A4905" s="126" t="n">
        <v>46044</v>
      </c>
      <c r="B4905" s="125" t="inlineStr">
        <is>
          <t>Spaghetti Carbonara</t>
        </is>
      </c>
      <c r="C4905" s="127" t="n">
        <v>23</v>
      </c>
      <c r="D4905" s="125" t="n"/>
    </row>
    <row r="4906">
      <c r="A4906" s="126" t="n">
        <v>46044</v>
      </c>
      <c r="B4906" s="125" t="inlineStr">
        <is>
          <t>Pizza Margherita</t>
        </is>
      </c>
      <c r="C4906" s="127" t="n">
        <v>28</v>
      </c>
      <c r="D4906" s="125" t="n"/>
    </row>
    <row r="4907">
      <c r="A4907" s="126" t="n">
        <v>46044</v>
      </c>
      <c r="B4907" s="125" t="inlineStr">
        <is>
          <t>Wiener Schnitzel</t>
        </is>
      </c>
      <c r="C4907" s="127" t="n">
        <v>14</v>
      </c>
      <c r="D4907" s="125" t="n"/>
    </row>
    <row r="4908">
      <c r="A4908" s="126" t="n">
        <v>46044</v>
      </c>
      <c r="B4908" s="125" t="inlineStr">
        <is>
          <t>Salmon Fillet</t>
        </is>
      </c>
      <c r="C4908" s="127" t="n">
        <v>4</v>
      </c>
      <c r="D4908" s="125" t="n"/>
    </row>
    <row r="4909">
      <c r="A4909" s="126" t="n">
        <v>46044</v>
      </c>
      <c r="B4909" s="125" t="inlineStr">
        <is>
          <t>Mushroom Risotto</t>
        </is>
      </c>
      <c r="C4909" s="127" t="n">
        <v>4</v>
      </c>
      <c r="D4909" s="125" t="n"/>
    </row>
    <row r="4910">
      <c r="A4910" s="126" t="n">
        <v>46044</v>
      </c>
      <c r="B4910" s="125" t="inlineStr">
        <is>
          <t>Cheeseburger</t>
        </is>
      </c>
      <c r="C4910" s="127" t="n">
        <v>15</v>
      </c>
      <c r="D4910" s="125" t="n"/>
    </row>
    <row r="4911">
      <c r="A4911" s="126" t="n">
        <v>46044</v>
      </c>
      <c r="B4911" s="125" t="inlineStr">
        <is>
          <t>Tiramisu</t>
        </is>
      </c>
      <c r="C4911" s="127" t="n">
        <v>9</v>
      </c>
      <c r="D4911" s="125" t="n"/>
    </row>
    <row r="4912">
      <c r="A4912" s="126" t="n">
        <v>46044</v>
      </c>
      <c r="B4912" s="125" t="inlineStr">
        <is>
          <t>Chocolate Fondant</t>
        </is>
      </c>
      <c r="C4912" s="127" t="n">
        <v>7</v>
      </c>
      <c r="D4912" s="125" t="n"/>
    </row>
    <row r="4913">
      <c r="A4913" s="126" t="n">
        <v>46044</v>
      </c>
      <c r="B4913" s="125" t="inlineStr">
        <is>
          <t>Lemon Sorbet</t>
        </is>
      </c>
      <c r="C4913" s="127" t="n">
        <v>5</v>
      </c>
      <c r="D4913" s="125" t="n"/>
    </row>
    <row r="4914">
      <c r="A4914" s="126" t="n">
        <v>46044</v>
      </c>
      <c r="B4914" s="125" t="inlineStr">
        <is>
          <t>Espresso</t>
        </is>
      </c>
      <c r="C4914" s="127" t="n">
        <v>22</v>
      </c>
      <c r="D4914" s="125" t="n"/>
    </row>
    <row r="4915">
      <c r="A4915" s="126" t="n">
        <v>46044</v>
      </c>
      <c r="B4915" s="125" t="inlineStr">
        <is>
          <t>Cappuccino</t>
        </is>
      </c>
      <c r="C4915" s="127" t="n">
        <v>18</v>
      </c>
      <c r="D4915" s="125" t="n"/>
    </row>
    <row r="4916">
      <c r="A4916" s="126" t="n">
        <v>46044</v>
      </c>
      <c r="B4916" s="125" t="inlineStr">
        <is>
          <t>Homemade Lemonade</t>
        </is>
      </c>
      <c r="C4916" s="127" t="n">
        <v>12</v>
      </c>
      <c r="D4916" s="125" t="n"/>
    </row>
    <row r="4917">
      <c r="A4917" s="126" t="n">
        <v>46045</v>
      </c>
      <c r="B4917" s="125" t="inlineStr">
        <is>
          <t>Bruschetta</t>
        </is>
      </c>
      <c r="C4917" s="127" t="n">
        <v>16</v>
      </c>
      <c r="D4917" s="125" t="n"/>
    </row>
    <row r="4918">
      <c r="A4918" s="126" t="n">
        <v>46045</v>
      </c>
      <c r="B4918" s="125" t="inlineStr">
        <is>
          <t>Caesar Salad</t>
        </is>
      </c>
      <c r="C4918" s="127" t="n">
        <v>9</v>
      </c>
      <c r="D4918" s="125" t="n"/>
    </row>
    <row r="4919">
      <c r="A4919" s="126" t="n">
        <v>46045</v>
      </c>
      <c r="B4919" s="125" t="inlineStr">
        <is>
          <t>Tomato Soup</t>
        </is>
      </c>
      <c r="C4919" s="127" t="n">
        <v>7</v>
      </c>
      <c r="D4919" s="125" t="n"/>
    </row>
    <row r="4920">
      <c r="A4920" s="126" t="n">
        <v>46045</v>
      </c>
      <c r="B4920" s="125" t="inlineStr">
        <is>
          <t>Spaghetti Carbonara</t>
        </is>
      </c>
      <c r="C4920" s="127" t="n">
        <v>29</v>
      </c>
      <c r="D4920" s="125" t="n"/>
    </row>
    <row r="4921">
      <c r="A4921" s="126" t="n">
        <v>46045</v>
      </c>
      <c r="B4921" s="125" t="inlineStr">
        <is>
          <t>Pizza Margherita</t>
        </is>
      </c>
      <c r="C4921" s="127" t="n">
        <v>21</v>
      </c>
      <c r="D4921" s="125" t="n"/>
    </row>
    <row r="4922">
      <c r="A4922" s="126" t="n">
        <v>46045</v>
      </c>
      <c r="B4922" s="125" t="inlineStr">
        <is>
          <t>Wiener Schnitzel</t>
        </is>
      </c>
      <c r="C4922" s="127" t="n">
        <v>23</v>
      </c>
      <c r="D4922" s="125" t="n"/>
    </row>
    <row r="4923">
      <c r="A4923" s="126" t="n">
        <v>46045</v>
      </c>
      <c r="B4923" s="125" t="inlineStr">
        <is>
          <t>Salmon Fillet</t>
        </is>
      </c>
      <c r="C4923" s="127" t="n">
        <v>6</v>
      </c>
      <c r="D4923" s="125" t="n"/>
    </row>
    <row r="4924">
      <c r="A4924" s="126" t="n">
        <v>46045</v>
      </c>
      <c r="B4924" s="125" t="inlineStr">
        <is>
          <t>Mushroom Risotto</t>
        </is>
      </c>
      <c r="C4924" s="127" t="n">
        <v>6</v>
      </c>
      <c r="D4924" s="125" t="n"/>
    </row>
    <row r="4925">
      <c r="A4925" s="126" t="n">
        <v>46045</v>
      </c>
      <c r="B4925" s="125" t="inlineStr">
        <is>
          <t>Cheeseburger</t>
        </is>
      </c>
      <c r="C4925" s="127" t="n">
        <v>23</v>
      </c>
      <c r="D4925" s="125" t="n"/>
    </row>
    <row r="4926">
      <c r="A4926" s="126" t="n">
        <v>46045</v>
      </c>
      <c r="B4926" s="125" t="inlineStr">
        <is>
          <t>Tiramisu</t>
        </is>
      </c>
      <c r="C4926" s="127" t="n">
        <v>15</v>
      </c>
      <c r="D4926" s="125" t="n"/>
    </row>
    <row r="4927">
      <c r="A4927" s="126" t="n">
        <v>46045</v>
      </c>
      <c r="B4927" s="125" t="inlineStr">
        <is>
          <t>Chocolate Fondant</t>
        </is>
      </c>
      <c r="C4927" s="127" t="n">
        <v>6</v>
      </c>
      <c r="D4927" s="125" t="n"/>
    </row>
    <row r="4928">
      <c r="A4928" s="126" t="n">
        <v>46045</v>
      </c>
      <c r="B4928" s="125" t="inlineStr">
        <is>
          <t>Lemon Sorbet</t>
        </is>
      </c>
      <c r="C4928" s="127" t="n">
        <v>2</v>
      </c>
      <c r="D4928" s="125" t="n"/>
    </row>
    <row r="4929">
      <c r="A4929" s="126" t="n">
        <v>46045</v>
      </c>
      <c r="B4929" s="125" t="inlineStr">
        <is>
          <t>Espresso</t>
        </is>
      </c>
      <c r="C4929" s="127" t="n">
        <v>45</v>
      </c>
      <c r="D4929" s="125" t="n"/>
    </row>
    <row r="4930">
      <c r="A4930" s="126" t="n">
        <v>46045</v>
      </c>
      <c r="B4930" s="125" t="inlineStr">
        <is>
          <t>Cappuccino</t>
        </is>
      </c>
      <c r="C4930" s="127" t="n">
        <v>29</v>
      </c>
      <c r="D4930" s="125" t="n"/>
    </row>
    <row r="4931">
      <c r="A4931" s="126" t="n">
        <v>46045</v>
      </c>
      <c r="B4931" s="125" t="inlineStr">
        <is>
          <t>Homemade Lemonade</t>
        </is>
      </c>
      <c r="C4931" s="127" t="n">
        <v>14</v>
      </c>
      <c r="D4931" s="125" t="n"/>
    </row>
    <row r="4932">
      <c r="A4932" s="126" t="n">
        <v>46046</v>
      </c>
      <c r="B4932" s="125" t="inlineStr">
        <is>
          <t>Bruschetta</t>
        </is>
      </c>
      <c r="C4932" s="127" t="n">
        <v>14</v>
      </c>
      <c r="D4932" s="125" t="n"/>
    </row>
    <row r="4933">
      <c r="A4933" s="126" t="n">
        <v>46046</v>
      </c>
      <c r="B4933" s="125" t="inlineStr">
        <is>
          <t>Caesar Salad</t>
        </is>
      </c>
      <c r="C4933" s="127" t="n">
        <v>12</v>
      </c>
      <c r="D4933" s="125" t="n"/>
    </row>
    <row r="4934">
      <c r="A4934" s="126" t="n">
        <v>46046</v>
      </c>
      <c r="B4934" s="125" t="inlineStr">
        <is>
          <t>Tomato Soup</t>
        </is>
      </c>
      <c r="C4934" s="127" t="n">
        <v>10</v>
      </c>
      <c r="D4934" s="125" t="n"/>
    </row>
    <row r="4935">
      <c r="A4935" s="126" t="n">
        <v>46046</v>
      </c>
      <c r="B4935" s="125" t="inlineStr">
        <is>
          <t>Spaghetti Carbonara</t>
        </is>
      </c>
      <c r="C4935" s="127" t="n">
        <v>30</v>
      </c>
      <c r="D4935" s="125" t="n"/>
    </row>
    <row r="4936">
      <c r="A4936" s="126" t="n">
        <v>46046</v>
      </c>
      <c r="B4936" s="125" t="inlineStr">
        <is>
          <t>Pizza Margherita</t>
        </is>
      </c>
      <c r="C4936" s="127" t="n">
        <v>49</v>
      </c>
      <c r="D4936" s="125" t="n"/>
    </row>
    <row r="4937">
      <c r="A4937" s="126" t="n">
        <v>46046</v>
      </c>
      <c r="B4937" s="125" t="inlineStr">
        <is>
          <t>Wiener Schnitzel</t>
        </is>
      </c>
      <c r="C4937" s="127" t="n">
        <v>25</v>
      </c>
      <c r="D4937" s="125" t="n"/>
    </row>
    <row r="4938">
      <c r="A4938" s="126" t="n">
        <v>46046</v>
      </c>
      <c r="B4938" s="125" t="inlineStr">
        <is>
          <t>Salmon Fillet</t>
        </is>
      </c>
      <c r="C4938" s="127" t="n">
        <v>8</v>
      </c>
      <c r="D4938" s="125" t="n"/>
    </row>
    <row r="4939">
      <c r="A4939" s="126" t="n">
        <v>46046</v>
      </c>
      <c r="B4939" s="125" t="inlineStr">
        <is>
          <t>Mushroom Risotto</t>
        </is>
      </c>
      <c r="C4939" s="127" t="n">
        <v>8</v>
      </c>
      <c r="D4939" s="125" t="n"/>
    </row>
    <row r="4940">
      <c r="A4940" s="126" t="n">
        <v>46046</v>
      </c>
      <c r="B4940" s="125" t="inlineStr">
        <is>
          <t>Cheeseburger</t>
        </is>
      </c>
      <c r="C4940" s="127" t="n">
        <v>31</v>
      </c>
      <c r="D4940" s="125" t="n"/>
    </row>
    <row r="4941">
      <c r="A4941" s="126" t="n">
        <v>46046</v>
      </c>
      <c r="B4941" s="125" t="inlineStr">
        <is>
          <t>Tiramisu</t>
        </is>
      </c>
      <c r="C4941" s="127" t="n">
        <v>19</v>
      </c>
      <c r="D4941" s="125" t="n"/>
    </row>
    <row r="4942">
      <c r="A4942" s="126" t="n">
        <v>46046</v>
      </c>
      <c r="B4942" s="125" t="inlineStr">
        <is>
          <t>Chocolate Fondant</t>
        </is>
      </c>
      <c r="C4942" s="127" t="n">
        <v>7</v>
      </c>
      <c r="D4942" s="125" t="n"/>
    </row>
    <row r="4943">
      <c r="A4943" s="126" t="n">
        <v>46046</v>
      </c>
      <c r="B4943" s="125" t="inlineStr">
        <is>
          <t>Lemon Sorbet</t>
        </is>
      </c>
      <c r="C4943" s="127" t="n">
        <v>1</v>
      </c>
      <c r="D4943" s="125" t="n"/>
    </row>
    <row r="4944">
      <c r="A4944" s="126" t="n">
        <v>46046</v>
      </c>
      <c r="B4944" s="125" t="inlineStr">
        <is>
          <t>Espresso</t>
        </is>
      </c>
      <c r="C4944" s="127" t="n">
        <v>44</v>
      </c>
      <c r="D4944" s="125" t="n"/>
    </row>
    <row r="4945">
      <c r="A4945" s="126" t="n">
        <v>46046</v>
      </c>
      <c r="B4945" s="125" t="inlineStr">
        <is>
          <t>Cappuccino</t>
        </is>
      </c>
      <c r="C4945" s="127" t="n">
        <v>31</v>
      </c>
      <c r="D4945" s="125" t="n"/>
    </row>
    <row r="4946">
      <c r="A4946" s="126" t="n">
        <v>46046</v>
      </c>
      <c r="B4946" s="125" t="inlineStr">
        <is>
          <t>Homemade Lemonade</t>
        </is>
      </c>
      <c r="C4946" s="127" t="n">
        <v>11</v>
      </c>
      <c r="D4946" s="125" t="n"/>
    </row>
    <row r="4947">
      <c r="A4947" s="126" t="n">
        <v>46047</v>
      </c>
      <c r="B4947" s="125" t="inlineStr">
        <is>
          <t>Bruschetta</t>
        </is>
      </c>
      <c r="C4947" s="127" t="n">
        <v>10</v>
      </c>
      <c r="D4947" s="125" t="n"/>
    </row>
    <row r="4948">
      <c r="A4948" s="126" t="n">
        <v>46047</v>
      </c>
      <c r="B4948" s="125" t="inlineStr">
        <is>
          <t>Caesar Salad</t>
        </is>
      </c>
      <c r="C4948" s="127" t="n">
        <v>15</v>
      </c>
      <c r="D4948" s="125" t="n"/>
    </row>
    <row r="4949">
      <c r="A4949" s="126" t="n">
        <v>46047</v>
      </c>
      <c r="B4949" s="125" t="inlineStr">
        <is>
          <t>Tomato Soup</t>
        </is>
      </c>
      <c r="C4949" s="127" t="n">
        <v>10</v>
      </c>
      <c r="D4949" s="125" t="n"/>
    </row>
    <row r="4950">
      <c r="A4950" s="126" t="n">
        <v>46047</v>
      </c>
      <c r="B4950" s="125" t="inlineStr">
        <is>
          <t>Spaghetti Carbonara</t>
        </is>
      </c>
      <c r="C4950" s="127" t="n">
        <v>26</v>
      </c>
      <c r="D4950" s="125" t="n"/>
    </row>
    <row r="4951">
      <c r="A4951" s="126" t="n">
        <v>46047</v>
      </c>
      <c r="B4951" s="125" t="inlineStr">
        <is>
          <t>Pizza Margherita</t>
        </is>
      </c>
      <c r="C4951" s="127" t="n">
        <v>31</v>
      </c>
      <c r="D4951" s="125" t="n"/>
    </row>
    <row r="4952">
      <c r="A4952" s="126" t="n">
        <v>46047</v>
      </c>
      <c r="B4952" s="125" t="inlineStr">
        <is>
          <t>Wiener Schnitzel</t>
        </is>
      </c>
      <c r="C4952" s="127" t="n">
        <v>16</v>
      </c>
      <c r="D4952" s="125" t="n"/>
    </row>
    <row r="4953">
      <c r="A4953" s="126" t="n">
        <v>46047</v>
      </c>
      <c r="B4953" s="125" t="inlineStr">
        <is>
          <t>Salmon Fillet</t>
        </is>
      </c>
      <c r="C4953" s="127" t="n">
        <v>6</v>
      </c>
      <c r="D4953" s="125" t="n"/>
    </row>
    <row r="4954">
      <c r="A4954" s="126" t="n">
        <v>46047</v>
      </c>
      <c r="B4954" s="125" t="inlineStr">
        <is>
          <t>Mushroom Risotto</t>
        </is>
      </c>
      <c r="C4954" s="127" t="n">
        <v>6</v>
      </c>
      <c r="D4954" s="125" t="n"/>
    </row>
    <row r="4955">
      <c r="A4955" s="126" t="n">
        <v>46047</v>
      </c>
      <c r="B4955" s="125" t="inlineStr">
        <is>
          <t>Cheeseburger</t>
        </is>
      </c>
      <c r="C4955" s="127" t="n">
        <v>20</v>
      </c>
      <c r="D4955" s="125" t="n"/>
    </row>
    <row r="4956">
      <c r="A4956" s="126" t="n">
        <v>46047</v>
      </c>
      <c r="B4956" s="125" t="inlineStr">
        <is>
          <t>Tiramisu</t>
        </is>
      </c>
      <c r="C4956" s="127" t="n">
        <v>16</v>
      </c>
      <c r="D4956" s="125" t="n"/>
    </row>
    <row r="4957">
      <c r="A4957" s="126" t="n">
        <v>46047</v>
      </c>
      <c r="B4957" s="125" t="inlineStr">
        <is>
          <t>Chocolate Fondant</t>
        </is>
      </c>
      <c r="C4957" s="127" t="n">
        <v>7</v>
      </c>
      <c r="D4957" s="125" t="n"/>
    </row>
    <row r="4958">
      <c r="A4958" s="126" t="n">
        <v>46047</v>
      </c>
      <c r="B4958" s="125" t="inlineStr">
        <is>
          <t>Lemon Sorbet</t>
        </is>
      </c>
      <c r="C4958" s="127" t="n">
        <v>1</v>
      </c>
      <c r="D4958" s="125" t="n"/>
    </row>
    <row r="4959">
      <c r="A4959" s="126" t="n">
        <v>46047</v>
      </c>
      <c r="B4959" s="125" t="inlineStr">
        <is>
          <t>Espresso</t>
        </is>
      </c>
      <c r="C4959" s="127" t="n">
        <v>35</v>
      </c>
      <c r="D4959" s="125" t="n"/>
    </row>
    <row r="4960">
      <c r="A4960" s="126" t="n">
        <v>46047</v>
      </c>
      <c r="B4960" s="125" t="inlineStr">
        <is>
          <t>Cappuccino</t>
        </is>
      </c>
      <c r="C4960" s="127" t="n">
        <v>23</v>
      </c>
      <c r="D4960" s="125" t="n"/>
    </row>
    <row r="4961">
      <c r="A4961" s="126" t="n">
        <v>46047</v>
      </c>
      <c r="B4961" s="125" t="inlineStr">
        <is>
          <t>Homemade Lemonade</t>
        </is>
      </c>
      <c r="C4961" s="127" t="n">
        <v>14</v>
      </c>
      <c r="D4961" s="125" t="n"/>
    </row>
    <row r="4962">
      <c r="A4962" s="126" t="n">
        <v>46049</v>
      </c>
      <c r="B4962" s="125" t="inlineStr">
        <is>
          <t>Bruschetta</t>
        </is>
      </c>
      <c r="C4962" s="127" t="n">
        <v>8</v>
      </c>
      <c r="D4962" s="125" t="n"/>
    </row>
    <row r="4963">
      <c r="A4963" s="126" t="n">
        <v>46049</v>
      </c>
      <c r="B4963" s="125" t="inlineStr">
        <is>
          <t>Caesar Salad</t>
        </is>
      </c>
      <c r="C4963" s="127" t="n">
        <v>8</v>
      </c>
      <c r="D4963" s="125" t="n"/>
    </row>
    <row r="4964">
      <c r="A4964" s="126" t="n">
        <v>46049</v>
      </c>
      <c r="B4964" s="125" t="inlineStr">
        <is>
          <t>Tomato Soup</t>
        </is>
      </c>
      <c r="C4964" s="127" t="n">
        <v>5</v>
      </c>
      <c r="D4964" s="125" t="n"/>
    </row>
    <row r="4965">
      <c r="A4965" s="126" t="n">
        <v>46049</v>
      </c>
      <c r="B4965" s="125" t="inlineStr">
        <is>
          <t>Spaghetti Carbonara</t>
        </is>
      </c>
      <c r="C4965" s="127" t="n">
        <v>20</v>
      </c>
      <c r="D4965" s="125" t="n"/>
    </row>
    <row r="4966">
      <c r="A4966" s="126" t="n">
        <v>46049</v>
      </c>
      <c r="B4966" s="125" t="inlineStr">
        <is>
          <t>Pizza Margherita</t>
        </is>
      </c>
      <c r="C4966" s="127" t="n">
        <v>18</v>
      </c>
      <c r="D4966" s="125" t="n"/>
    </row>
    <row r="4967">
      <c r="A4967" s="126" t="n">
        <v>46049</v>
      </c>
      <c r="B4967" s="125" t="inlineStr">
        <is>
          <t>Wiener Schnitzel</t>
        </is>
      </c>
      <c r="C4967" s="127" t="n">
        <v>9</v>
      </c>
      <c r="D4967" s="125" t="n"/>
    </row>
    <row r="4968">
      <c r="A4968" s="126" t="n">
        <v>46049</v>
      </c>
      <c r="B4968" s="125" t="inlineStr">
        <is>
          <t>Salmon Fillet</t>
        </is>
      </c>
      <c r="C4968" s="127" t="n">
        <v>3</v>
      </c>
      <c r="D4968" s="125" t="n"/>
    </row>
    <row r="4969">
      <c r="A4969" s="126" t="n">
        <v>46049</v>
      </c>
      <c r="B4969" s="125" t="inlineStr">
        <is>
          <t>Mushroom Risotto</t>
        </is>
      </c>
      <c r="C4969" s="127" t="n">
        <v>4</v>
      </c>
      <c r="D4969" s="125" t="n"/>
    </row>
    <row r="4970">
      <c r="A4970" s="126" t="n">
        <v>46049</v>
      </c>
      <c r="B4970" s="125" t="inlineStr">
        <is>
          <t>Cheeseburger</t>
        </is>
      </c>
      <c r="C4970" s="127" t="n">
        <v>11</v>
      </c>
      <c r="D4970" s="125" t="n"/>
    </row>
    <row r="4971">
      <c r="A4971" s="126" t="n">
        <v>46049</v>
      </c>
      <c r="B4971" s="125" t="inlineStr">
        <is>
          <t>Tiramisu</t>
        </is>
      </c>
      <c r="C4971" s="127" t="n">
        <v>12</v>
      </c>
      <c r="D4971" s="125" t="n"/>
    </row>
    <row r="4972">
      <c r="A4972" s="126" t="n">
        <v>46049</v>
      </c>
      <c r="B4972" s="125" t="inlineStr">
        <is>
          <t>Chocolate Fondant</t>
        </is>
      </c>
      <c r="C4972" s="127" t="n">
        <v>5</v>
      </c>
      <c r="D4972" s="125" t="n"/>
    </row>
    <row r="4973">
      <c r="A4973" s="126" t="n">
        <v>46049</v>
      </c>
      <c r="B4973" s="125" t="inlineStr">
        <is>
          <t>Lemon Sorbet</t>
        </is>
      </c>
      <c r="C4973" s="127" t="n">
        <v>2</v>
      </c>
      <c r="D4973" s="125" t="n"/>
    </row>
    <row r="4974">
      <c r="A4974" s="126" t="n">
        <v>46049</v>
      </c>
      <c r="B4974" s="125" t="inlineStr">
        <is>
          <t>Espresso</t>
        </is>
      </c>
      <c r="C4974" s="127" t="n">
        <v>16</v>
      </c>
      <c r="D4974" s="125" t="n"/>
    </row>
    <row r="4975">
      <c r="A4975" s="126" t="n">
        <v>46049</v>
      </c>
      <c r="B4975" s="125" t="inlineStr">
        <is>
          <t>Cappuccino</t>
        </is>
      </c>
      <c r="C4975" s="127" t="n">
        <v>17</v>
      </c>
      <c r="D4975" s="125" t="n"/>
    </row>
    <row r="4976">
      <c r="A4976" s="126" t="n">
        <v>46049</v>
      </c>
      <c r="B4976" s="125" t="inlineStr">
        <is>
          <t>Homemade Lemonade</t>
        </is>
      </c>
      <c r="C4976" s="127" t="n">
        <v>7</v>
      </c>
      <c r="D4976" s="125" t="n"/>
    </row>
    <row r="4977">
      <c r="A4977" s="126" t="n">
        <v>46050</v>
      </c>
      <c r="B4977" s="125" t="inlineStr">
        <is>
          <t>Bruschetta</t>
        </is>
      </c>
      <c r="C4977" s="127" t="n">
        <v>6</v>
      </c>
      <c r="D4977" s="125" t="n"/>
    </row>
    <row r="4978">
      <c r="A4978" s="126" t="n">
        <v>46050</v>
      </c>
      <c r="B4978" s="125" t="inlineStr">
        <is>
          <t>Caesar Salad</t>
        </is>
      </c>
      <c r="C4978" s="127" t="n">
        <v>9</v>
      </c>
      <c r="D4978" s="125" t="n"/>
    </row>
    <row r="4979">
      <c r="A4979" s="126" t="n">
        <v>46050</v>
      </c>
      <c r="B4979" s="125" t="inlineStr">
        <is>
          <t>Tomato Soup</t>
        </is>
      </c>
      <c r="C4979" s="127" t="n">
        <v>10</v>
      </c>
      <c r="D4979" s="125" t="n"/>
    </row>
    <row r="4980">
      <c r="A4980" s="126" t="n">
        <v>46050</v>
      </c>
      <c r="B4980" s="125" t="inlineStr">
        <is>
          <t>Spaghetti Carbonara</t>
        </is>
      </c>
      <c r="C4980" s="127" t="n">
        <v>16</v>
      </c>
      <c r="D4980" s="125" t="n"/>
    </row>
    <row r="4981">
      <c r="A4981" s="126" t="n">
        <v>46050</v>
      </c>
      <c r="B4981" s="125" t="inlineStr">
        <is>
          <t>Pizza Margherita</t>
        </is>
      </c>
      <c r="C4981" s="127" t="n">
        <v>25</v>
      </c>
      <c r="D4981" s="125" t="n"/>
    </row>
    <row r="4982">
      <c r="A4982" s="126" t="n">
        <v>46050</v>
      </c>
      <c r="B4982" s="125" t="inlineStr">
        <is>
          <t>Wiener Schnitzel</t>
        </is>
      </c>
      <c r="C4982" s="127" t="n">
        <v>15</v>
      </c>
      <c r="D4982" s="125" t="n"/>
    </row>
    <row r="4983">
      <c r="A4983" s="126" t="n">
        <v>46050</v>
      </c>
      <c r="B4983" s="125" t="inlineStr">
        <is>
          <t>Salmon Fillet</t>
        </is>
      </c>
      <c r="C4983" s="127" t="n">
        <v>3</v>
      </c>
      <c r="D4983" s="125" t="n"/>
    </row>
    <row r="4984">
      <c r="A4984" s="126" t="n">
        <v>46050</v>
      </c>
      <c r="B4984" s="125" t="inlineStr">
        <is>
          <t>Mushroom Risotto</t>
        </is>
      </c>
      <c r="C4984" s="127" t="n">
        <v>3</v>
      </c>
      <c r="D4984" s="125" t="n"/>
    </row>
    <row r="4985">
      <c r="A4985" s="126" t="n">
        <v>46050</v>
      </c>
      <c r="B4985" s="125" t="inlineStr">
        <is>
          <t>Cheeseburger</t>
        </is>
      </c>
      <c r="C4985" s="127" t="n">
        <v>16</v>
      </c>
      <c r="D4985" s="125" t="n"/>
    </row>
    <row r="4986">
      <c r="A4986" s="126" t="n">
        <v>46050</v>
      </c>
      <c r="B4986" s="125" t="inlineStr">
        <is>
          <t>Tiramisu</t>
        </is>
      </c>
      <c r="C4986" s="127" t="n">
        <v>12</v>
      </c>
      <c r="D4986" s="125" t="n"/>
    </row>
    <row r="4987">
      <c r="A4987" s="126" t="n">
        <v>46050</v>
      </c>
      <c r="B4987" s="125" t="inlineStr">
        <is>
          <t>Chocolate Fondant</t>
        </is>
      </c>
      <c r="C4987" s="127" t="n">
        <v>3</v>
      </c>
      <c r="D4987" s="125" t="n"/>
    </row>
    <row r="4988">
      <c r="A4988" s="126" t="n">
        <v>46050</v>
      </c>
      <c r="B4988" s="125" t="inlineStr">
        <is>
          <t>Lemon Sorbet</t>
        </is>
      </c>
      <c r="C4988" s="127" t="n">
        <v>2</v>
      </c>
      <c r="D4988" s="125" t="n"/>
    </row>
    <row r="4989">
      <c r="A4989" s="126" t="n">
        <v>46050</v>
      </c>
      <c r="B4989" s="125" t="inlineStr">
        <is>
          <t>Espresso</t>
        </is>
      </c>
      <c r="C4989" s="127" t="n">
        <v>24</v>
      </c>
      <c r="D4989" s="125" t="n"/>
    </row>
    <row r="4990">
      <c r="A4990" s="126" t="n">
        <v>46050</v>
      </c>
      <c r="B4990" s="125" t="inlineStr">
        <is>
          <t>Cappuccino</t>
        </is>
      </c>
      <c r="C4990" s="127" t="n">
        <v>23</v>
      </c>
      <c r="D4990" s="125" t="n"/>
    </row>
    <row r="4991">
      <c r="A4991" s="126" t="n">
        <v>46050</v>
      </c>
      <c r="B4991" s="125" t="inlineStr">
        <is>
          <t>Homemade Lemonade</t>
        </is>
      </c>
      <c r="C4991" s="127" t="n">
        <v>7</v>
      </c>
      <c r="D4991" s="125" t="n"/>
    </row>
    <row r="4992">
      <c r="A4992" s="126" t="n">
        <v>46051</v>
      </c>
      <c r="B4992" s="125" t="inlineStr">
        <is>
          <t>Bruschetta</t>
        </is>
      </c>
      <c r="C4992" s="127" t="n">
        <v>10</v>
      </c>
      <c r="D4992" s="125" t="n"/>
    </row>
    <row r="4993">
      <c r="A4993" s="126" t="n">
        <v>46051</v>
      </c>
      <c r="B4993" s="125" t="inlineStr">
        <is>
          <t>Caesar Salad</t>
        </is>
      </c>
      <c r="C4993" s="127" t="n">
        <v>8</v>
      </c>
      <c r="D4993" s="125" t="n"/>
    </row>
    <row r="4994">
      <c r="A4994" s="126" t="n">
        <v>46051</v>
      </c>
      <c r="B4994" s="125" t="inlineStr">
        <is>
          <t>Tomato Soup</t>
        </is>
      </c>
      <c r="C4994" s="127" t="n">
        <v>7</v>
      </c>
      <c r="D4994" s="125" t="n"/>
    </row>
    <row r="4995">
      <c r="A4995" s="126" t="n">
        <v>46051</v>
      </c>
      <c r="B4995" s="125" t="inlineStr">
        <is>
          <t>Spaghetti Carbonara</t>
        </is>
      </c>
      <c r="C4995" s="127" t="n">
        <v>22</v>
      </c>
      <c r="D4995" s="125" t="n"/>
    </row>
    <row r="4996">
      <c r="A4996" s="126" t="n">
        <v>46051</v>
      </c>
      <c r="B4996" s="125" t="inlineStr">
        <is>
          <t>Pizza Margherita</t>
        </is>
      </c>
      <c r="C4996" s="127" t="n">
        <v>22</v>
      </c>
      <c r="D4996" s="125" t="n"/>
    </row>
    <row r="4997">
      <c r="A4997" s="126" t="n">
        <v>46051</v>
      </c>
      <c r="B4997" s="125" t="inlineStr">
        <is>
          <t>Wiener Schnitzel</t>
        </is>
      </c>
      <c r="C4997" s="127" t="n">
        <v>21</v>
      </c>
      <c r="D4997" s="125" t="n"/>
    </row>
    <row r="4998">
      <c r="A4998" s="126" t="n">
        <v>46051</v>
      </c>
      <c r="B4998" s="125" t="inlineStr">
        <is>
          <t>Salmon Fillet</t>
        </is>
      </c>
      <c r="C4998" s="127" t="n">
        <v>4</v>
      </c>
      <c r="D4998" s="125" t="n"/>
    </row>
    <row r="4999">
      <c r="A4999" s="126" t="n">
        <v>46051</v>
      </c>
      <c r="B4999" s="125" t="inlineStr">
        <is>
          <t>Mushroom Risotto</t>
        </is>
      </c>
      <c r="C4999" s="127" t="n">
        <v>5</v>
      </c>
      <c r="D4999" s="125" t="n"/>
    </row>
    <row r="5000">
      <c r="A5000" s="126" t="n">
        <v>46051</v>
      </c>
      <c r="B5000" s="125" t="inlineStr">
        <is>
          <t>Cheeseburger</t>
        </is>
      </c>
      <c r="C5000" s="127" t="n">
        <v>21</v>
      </c>
      <c r="D5000" s="125" t="n"/>
    </row>
    <row r="5001">
      <c r="A5001" s="126" t="n">
        <v>46051</v>
      </c>
      <c r="B5001" s="125" t="inlineStr">
        <is>
          <t>Tiramisu</t>
        </is>
      </c>
      <c r="C5001" s="127" t="n">
        <v>15</v>
      </c>
      <c r="D5001" s="125" t="n"/>
    </row>
    <row r="5002">
      <c r="A5002" s="126" t="n">
        <v>46051</v>
      </c>
      <c r="B5002" s="125" t="inlineStr">
        <is>
          <t>Chocolate Fondant</t>
        </is>
      </c>
      <c r="C5002" s="127" t="n">
        <v>5</v>
      </c>
      <c r="D5002" s="125" t="n"/>
    </row>
    <row r="5003">
      <c r="A5003" s="126" t="n">
        <v>46051</v>
      </c>
      <c r="B5003" s="125" t="inlineStr">
        <is>
          <t>Lemon Sorbet</t>
        </is>
      </c>
      <c r="C5003" s="127" t="n">
        <v>1</v>
      </c>
      <c r="D5003" s="125" t="n"/>
    </row>
    <row r="5004">
      <c r="A5004" s="126" t="n">
        <v>46051</v>
      </c>
      <c r="B5004" s="125" t="inlineStr">
        <is>
          <t>Espresso</t>
        </is>
      </c>
      <c r="C5004" s="127" t="n">
        <v>27</v>
      </c>
      <c r="D5004" s="125" t="n"/>
    </row>
    <row r="5005">
      <c r="A5005" s="126" t="n">
        <v>46051</v>
      </c>
      <c r="B5005" s="125" t="inlineStr">
        <is>
          <t>Cappuccino</t>
        </is>
      </c>
      <c r="C5005" s="127" t="n">
        <v>25</v>
      </c>
      <c r="D5005" s="125" t="n"/>
    </row>
    <row r="5006">
      <c r="A5006" s="126" t="n">
        <v>46051</v>
      </c>
      <c r="B5006" s="125" t="inlineStr">
        <is>
          <t>Homemade Lemonade</t>
        </is>
      </c>
      <c r="C5006" s="127" t="n">
        <v>11</v>
      </c>
      <c r="D5006" s="125" t="n"/>
    </row>
    <row r="5007">
      <c r="A5007" s="126" t="n">
        <v>46052</v>
      </c>
      <c r="B5007" s="125" t="inlineStr">
        <is>
          <t>Bruschetta</t>
        </is>
      </c>
      <c r="C5007" s="127" t="n">
        <v>16</v>
      </c>
      <c r="D5007" s="125" t="n"/>
    </row>
    <row r="5008">
      <c r="A5008" s="126" t="n">
        <v>46052</v>
      </c>
      <c r="B5008" s="125" t="inlineStr">
        <is>
          <t>Caesar Salad</t>
        </is>
      </c>
      <c r="C5008" s="127" t="n">
        <v>13</v>
      </c>
      <c r="D5008" s="125" t="n"/>
    </row>
    <row r="5009">
      <c r="A5009" s="126" t="n">
        <v>46052</v>
      </c>
      <c r="B5009" s="125" t="inlineStr">
        <is>
          <t>Tomato Soup</t>
        </is>
      </c>
      <c r="C5009" s="127" t="n">
        <v>9</v>
      </c>
      <c r="D5009" s="125" t="n"/>
    </row>
    <row r="5010">
      <c r="A5010" s="126" t="n">
        <v>46052</v>
      </c>
      <c r="B5010" s="125" t="inlineStr">
        <is>
          <t>Spaghetti Carbonara</t>
        </is>
      </c>
      <c r="C5010" s="127" t="n">
        <v>22</v>
      </c>
      <c r="D5010" s="125" t="n"/>
    </row>
    <row r="5011">
      <c r="A5011" s="126" t="n">
        <v>46052</v>
      </c>
      <c r="B5011" s="125" t="inlineStr">
        <is>
          <t>Pizza Margherita</t>
        </is>
      </c>
      <c r="C5011" s="127" t="n">
        <v>41</v>
      </c>
      <c r="D5011" s="125" t="n"/>
    </row>
    <row r="5012">
      <c r="A5012" s="126" t="n">
        <v>46052</v>
      </c>
      <c r="B5012" s="125" t="inlineStr">
        <is>
          <t>Wiener Schnitzel</t>
        </is>
      </c>
      <c r="C5012" s="127" t="n">
        <v>17</v>
      </c>
      <c r="D5012" s="125" t="n"/>
    </row>
    <row r="5013">
      <c r="A5013" s="126" t="n">
        <v>46052</v>
      </c>
      <c r="B5013" s="125" t="inlineStr">
        <is>
          <t>Salmon Fillet</t>
        </is>
      </c>
      <c r="C5013" s="127" t="n">
        <v>5</v>
      </c>
      <c r="D5013" s="125" t="n"/>
    </row>
    <row r="5014">
      <c r="A5014" s="126" t="n">
        <v>46052</v>
      </c>
      <c r="B5014" s="125" t="inlineStr">
        <is>
          <t>Mushroom Risotto</t>
        </is>
      </c>
      <c r="C5014" s="127" t="n">
        <v>7</v>
      </c>
      <c r="D5014" s="125" t="n"/>
    </row>
    <row r="5015">
      <c r="A5015" s="126" t="n">
        <v>46052</v>
      </c>
      <c r="B5015" s="125" t="inlineStr">
        <is>
          <t>Cheeseburger</t>
        </is>
      </c>
      <c r="C5015" s="127" t="n">
        <v>19</v>
      </c>
      <c r="D5015" s="125" t="n"/>
    </row>
    <row r="5016">
      <c r="A5016" s="126" t="n">
        <v>46052</v>
      </c>
      <c r="B5016" s="125" t="inlineStr">
        <is>
          <t>Tiramisu</t>
        </is>
      </c>
      <c r="C5016" s="127" t="n">
        <v>14</v>
      </c>
      <c r="D5016" s="125" t="n"/>
    </row>
    <row r="5017">
      <c r="A5017" s="126" t="n">
        <v>46052</v>
      </c>
      <c r="B5017" s="125" t="inlineStr">
        <is>
          <t>Chocolate Fondant</t>
        </is>
      </c>
      <c r="C5017" s="127" t="n">
        <v>8</v>
      </c>
      <c r="D5017" s="125" t="n"/>
    </row>
    <row r="5018">
      <c r="A5018" s="126" t="n">
        <v>46052</v>
      </c>
      <c r="B5018" s="125" t="inlineStr">
        <is>
          <t>Lemon Sorbet</t>
        </is>
      </c>
      <c r="C5018" s="127" t="n">
        <v>1</v>
      </c>
      <c r="D5018" s="125" t="n"/>
    </row>
    <row r="5019">
      <c r="A5019" s="126" t="n">
        <v>46052</v>
      </c>
      <c r="B5019" s="125" t="inlineStr">
        <is>
          <t>Espresso</t>
        </is>
      </c>
      <c r="C5019" s="127" t="n">
        <v>31</v>
      </c>
      <c r="D5019" s="125" t="n"/>
    </row>
    <row r="5020">
      <c r="A5020" s="126" t="n">
        <v>46052</v>
      </c>
      <c r="B5020" s="125" t="inlineStr">
        <is>
          <t>Cappuccino</t>
        </is>
      </c>
      <c r="C5020" s="127" t="n">
        <v>35</v>
      </c>
      <c r="D5020" s="125" t="n"/>
    </row>
    <row r="5021">
      <c r="A5021" s="126" t="n">
        <v>46052</v>
      </c>
      <c r="B5021" s="125" t="inlineStr">
        <is>
          <t>Homemade Lemonade</t>
        </is>
      </c>
      <c r="C5021" s="127" t="n">
        <v>12</v>
      </c>
      <c r="D5021" s="125" t="n"/>
    </row>
    <row r="5022">
      <c r="A5022" s="126" t="n">
        <v>46053</v>
      </c>
      <c r="B5022" s="125" t="inlineStr">
        <is>
          <t>Bruschetta</t>
        </is>
      </c>
      <c r="C5022" s="127" t="n">
        <v>23</v>
      </c>
      <c r="D5022" s="125" t="n"/>
    </row>
    <row r="5023">
      <c r="A5023" s="126" t="n">
        <v>46053</v>
      </c>
      <c r="B5023" s="125" t="inlineStr">
        <is>
          <t>Caesar Salad</t>
        </is>
      </c>
      <c r="C5023" s="127" t="n">
        <v>14</v>
      </c>
      <c r="D5023" s="125" t="n"/>
    </row>
    <row r="5024">
      <c r="A5024" s="126" t="n">
        <v>46053</v>
      </c>
      <c r="B5024" s="125" t="inlineStr">
        <is>
          <t>Tomato Soup</t>
        </is>
      </c>
      <c r="C5024" s="127" t="n">
        <v>18</v>
      </c>
      <c r="D5024" s="125" t="n"/>
    </row>
    <row r="5025">
      <c r="A5025" s="126" t="n">
        <v>46053</v>
      </c>
      <c r="B5025" s="125" t="inlineStr">
        <is>
          <t>Spaghetti Carbonara</t>
        </is>
      </c>
      <c r="C5025" s="127" t="n">
        <v>30</v>
      </c>
      <c r="D5025" s="125" t="n"/>
    </row>
    <row r="5026">
      <c r="A5026" s="126" t="n">
        <v>46053</v>
      </c>
      <c r="B5026" s="125" t="inlineStr">
        <is>
          <t>Pizza Margherita</t>
        </is>
      </c>
      <c r="C5026" s="127" t="n">
        <v>37</v>
      </c>
      <c r="D5026" s="125" t="n"/>
    </row>
    <row r="5027">
      <c r="A5027" s="126" t="n">
        <v>46053</v>
      </c>
      <c r="B5027" s="125" t="inlineStr">
        <is>
          <t>Wiener Schnitzel</t>
        </is>
      </c>
      <c r="C5027" s="127" t="n">
        <v>19</v>
      </c>
      <c r="D5027" s="125" t="n"/>
    </row>
    <row r="5028">
      <c r="A5028" s="126" t="n">
        <v>46053</v>
      </c>
      <c r="B5028" s="125" t="inlineStr">
        <is>
          <t>Salmon Fillet</t>
        </is>
      </c>
      <c r="C5028" s="127" t="n">
        <v>7</v>
      </c>
      <c r="D5028" s="125" t="n"/>
    </row>
    <row r="5029">
      <c r="A5029" s="126" t="n">
        <v>46053</v>
      </c>
      <c r="B5029" s="125" t="inlineStr">
        <is>
          <t>Mushroom Risotto</t>
        </is>
      </c>
      <c r="C5029" s="127" t="n">
        <v>6</v>
      </c>
      <c r="D5029" s="125" t="n"/>
    </row>
    <row r="5030">
      <c r="A5030" s="126" t="n">
        <v>46053</v>
      </c>
      <c r="B5030" s="125" t="inlineStr">
        <is>
          <t>Cheeseburger</t>
        </is>
      </c>
      <c r="C5030" s="127" t="n">
        <v>26</v>
      </c>
      <c r="D5030" s="125" t="n"/>
    </row>
    <row r="5031">
      <c r="A5031" s="126" t="n">
        <v>46053</v>
      </c>
      <c r="B5031" s="125" t="inlineStr">
        <is>
          <t>Tiramisu</t>
        </is>
      </c>
      <c r="C5031" s="127" t="n">
        <v>21</v>
      </c>
      <c r="D5031" s="125" t="n"/>
    </row>
    <row r="5032">
      <c r="A5032" s="126" t="n">
        <v>46053</v>
      </c>
      <c r="B5032" s="125" t="inlineStr">
        <is>
          <t>Chocolate Fondant</t>
        </is>
      </c>
      <c r="C5032" s="127" t="n">
        <v>6</v>
      </c>
      <c r="D5032" s="125" t="n"/>
    </row>
    <row r="5033">
      <c r="A5033" s="126" t="n">
        <v>46053</v>
      </c>
      <c r="B5033" s="125" t="inlineStr">
        <is>
          <t>Lemon Sorbet</t>
        </is>
      </c>
      <c r="C5033" s="127" t="n">
        <v>1</v>
      </c>
      <c r="D5033" s="125" t="n"/>
    </row>
    <row r="5034">
      <c r="A5034" s="126" t="n">
        <v>46053</v>
      </c>
      <c r="B5034" s="125" t="inlineStr">
        <is>
          <t>Espresso</t>
        </is>
      </c>
      <c r="C5034" s="127" t="n">
        <v>26</v>
      </c>
      <c r="D5034" s="125" t="n"/>
    </row>
    <row r="5035">
      <c r="A5035" s="126" t="n">
        <v>46053</v>
      </c>
      <c r="B5035" s="125" t="inlineStr">
        <is>
          <t>Cappuccino</t>
        </is>
      </c>
      <c r="C5035" s="127" t="n">
        <v>42</v>
      </c>
      <c r="D5035" s="125" t="n"/>
    </row>
    <row r="5036">
      <c r="A5036" s="126" t="n">
        <v>46053</v>
      </c>
      <c r="B5036" s="125" t="inlineStr">
        <is>
          <t>Homemade Lemonade</t>
        </is>
      </c>
      <c r="C5036" s="127" t="n">
        <v>16</v>
      </c>
      <c r="D5036" s="125" t="n"/>
    </row>
    <row r="5037">
      <c r="A5037" s="126" t="n">
        <v>46054</v>
      </c>
      <c r="B5037" s="125" t="inlineStr">
        <is>
          <t>Bruschetta</t>
        </is>
      </c>
      <c r="C5037" s="127" t="n">
        <v>13</v>
      </c>
      <c r="D5037" s="125" t="n"/>
    </row>
    <row r="5038">
      <c r="A5038" s="126" t="n">
        <v>46054</v>
      </c>
      <c r="B5038" s="125" t="inlineStr">
        <is>
          <t>Caesar Salad</t>
        </is>
      </c>
      <c r="C5038" s="127" t="n">
        <v>11</v>
      </c>
      <c r="D5038" s="125" t="n"/>
    </row>
    <row r="5039">
      <c r="A5039" s="126" t="n">
        <v>46054</v>
      </c>
      <c r="B5039" s="125" t="inlineStr">
        <is>
          <t>Tomato Soup</t>
        </is>
      </c>
      <c r="C5039" s="127" t="n">
        <v>12</v>
      </c>
      <c r="D5039" s="125" t="n"/>
    </row>
    <row r="5040">
      <c r="A5040" s="126" t="n">
        <v>46054</v>
      </c>
      <c r="B5040" s="125" t="inlineStr">
        <is>
          <t>Spaghetti Carbonara</t>
        </is>
      </c>
      <c r="C5040" s="127" t="n">
        <v>26</v>
      </c>
      <c r="D5040" s="125" t="n"/>
    </row>
    <row r="5041">
      <c r="A5041" s="126" t="n">
        <v>46054</v>
      </c>
      <c r="B5041" s="125" t="inlineStr">
        <is>
          <t>Pizza Margherita</t>
        </is>
      </c>
      <c r="C5041" s="127" t="n">
        <v>36</v>
      </c>
      <c r="D5041" s="125" t="n"/>
    </row>
    <row r="5042">
      <c r="A5042" s="126" t="n">
        <v>46054</v>
      </c>
      <c r="B5042" s="125" t="inlineStr">
        <is>
          <t>Wiener Schnitzel</t>
        </is>
      </c>
      <c r="C5042" s="127" t="n">
        <v>17</v>
      </c>
      <c r="D5042" s="125" t="n"/>
    </row>
    <row r="5043">
      <c r="A5043" s="126" t="n">
        <v>46054</v>
      </c>
      <c r="B5043" s="125" t="inlineStr">
        <is>
          <t>Salmon Fillet</t>
        </is>
      </c>
      <c r="C5043" s="127" t="n">
        <v>6</v>
      </c>
      <c r="D5043" s="125" t="n"/>
    </row>
    <row r="5044">
      <c r="A5044" s="126" t="n">
        <v>46054</v>
      </c>
      <c r="B5044" s="125" t="inlineStr">
        <is>
          <t>Mushroom Risotto</t>
        </is>
      </c>
      <c r="C5044" s="127" t="n">
        <v>5</v>
      </c>
      <c r="D5044" s="125" t="n"/>
    </row>
    <row r="5045">
      <c r="A5045" s="126" t="n">
        <v>46054</v>
      </c>
      <c r="B5045" s="125" t="inlineStr">
        <is>
          <t>Cheeseburger</t>
        </is>
      </c>
      <c r="C5045" s="127" t="n">
        <v>14</v>
      </c>
      <c r="D5045" s="125" t="n"/>
    </row>
    <row r="5046">
      <c r="A5046" s="126" t="n">
        <v>46054</v>
      </c>
      <c r="B5046" s="125" t="inlineStr">
        <is>
          <t>Tiramisu</t>
        </is>
      </c>
      <c r="C5046" s="127" t="n">
        <v>19</v>
      </c>
      <c r="D5046" s="125" t="n"/>
    </row>
    <row r="5047">
      <c r="A5047" s="126" t="n">
        <v>46054</v>
      </c>
      <c r="B5047" s="125" t="inlineStr">
        <is>
          <t>Chocolate Fondant</t>
        </is>
      </c>
      <c r="C5047" s="127" t="n">
        <v>4</v>
      </c>
      <c r="D5047" s="125" t="n"/>
    </row>
    <row r="5048">
      <c r="A5048" s="126" t="n">
        <v>46054</v>
      </c>
      <c r="B5048" s="125" t="inlineStr">
        <is>
          <t>Lemon Sorbet</t>
        </is>
      </c>
      <c r="C5048" s="127" t="n">
        <v>1</v>
      </c>
      <c r="D5048" s="125" t="n"/>
    </row>
    <row r="5049">
      <c r="A5049" s="126" t="n">
        <v>46054</v>
      </c>
      <c r="B5049" s="125" t="inlineStr">
        <is>
          <t>Espresso</t>
        </is>
      </c>
      <c r="C5049" s="127" t="n">
        <v>39</v>
      </c>
      <c r="D5049" s="125" t="n"/>
    </row>
    <row r="5050">
      <c r="A5050" s="126" t="n">
        <v>46054</v>
      </c>
      <c r="B5050" s="125" t="inlineStr">
        <is>
          <t>Cappuccino</t>
        </is>
      </c>
      <c r="C5050" s="127" t="n">
        <v>28</v>
      </c>
      <c r="D5050" s="125" t="n"/>
    </row>
    <row r="5051">
      <c r="A5051" s="126" t="n">
        <v>46054</v>
      </c>
      <c r="B5051" s="125" t="inlineStr">
        <is>
          <t>Homemade Lemonade</t>
        </is>
      </c>
      <c r="C5051" s="127" t="n">
        <v>15</v>
      </c>
      <c r="D5051" s="125" t="n"/>
    </row>
    <row r="5052">
      <c r="A5052" s="126" t="n">
        <v>46056</v>
      </c>
      <c r="B5052" s="125" t="inlineStr">
        <is>
          <t>Bruschetta</t>
        </is>
      </c>
      <c r="C5052" s="127" t="n">
        <v>11</v>
      </c>
      <c r="D5052" s="125" t="n"/>
    </row>
    <row r="5053">
      <c r="A5053" s="126" t="n">
        <v>46056</v>
      </c>
      <c r="B5053" s="125" t="inlineStr">
        <is>
          <t>Caesar Salad</t>
        </is>
      </c>
      <c r="C5053" s="127" t="n">
        <v>10</v>
      </c>
      <c r="D5053" s="125" t="n"/>
    </row>
    <row r="5054">
      <c r="A5054" s="126" t="n">
        <v>46056</v>
      </c>
      <c r="B5054" s="125" t="inlineStr">
        <is>
          <t>Tomato Soup</t>
        </is>
      </c>
      <c r="C5054" s="127" t="n">
        <v>8</v>
      </c>
      <c r="D5054" s="125" t="n"/>
    </row>
    <row r="5055">
      <c r="A5055" s="126" t="n">
        <v>46056</v>
      </c>
      <c r="B5055" s="125" t="inlineStr">
        <is>
          <t>Spaghetti Carbonara</t>
        </is>
      </c>
      <c r="C5055" s="127" t="n">
        <v>15</v>
      </c>
      <c r="D5055" s="125" t="n"/>
    </row>
    <row r="5056">
      <c r="A5056" s="126" t="n">
        <v>46056</v>
      </c>
      <c r="B5056" s="125" t="inlineStr">
        <is>
          <t>Pizza Margherita</t>
        </is>
      </c>
      <c r="C5056" s="127" t="n">
        <v>27</v>
      </c>
      <c r="D5056" s="125" t="n"/>
    </row>
    <row r="5057">
      <c r="A5057" s="126" t="n">
        <v>46056</v>
      </c>
      <c r="B5057" s="125" t="inlineStr">
        <is>
          <t>Wiener Schnitzel</t>
        </is>
      </c>
      <c r="C5057" s="127" t="n">
        <v>9</v>
      </c>
      <c r="D5057" s="125" t="n"/>
    </row>
    <row r="5058">
      <c r="A5058" s="126" t="n">
        <v>46056</v>
      </c>
      <c r="B5058" s="125" t="inlineStr">
        <is>
          <t>Salmon Fillet</t>
        </is>
      </c>
      <c r="C5058" s="127" t="n">
        <v>4</v>
      </c>
      <c r="D5058" s="125" t="n"/>
    </row>
    <row r="5059">
      <c r="A5059" s="126" t="n">
        <v>46056</v>
      </c>
      <c r="B5059" s="125" t="inlineStr">
        <is>
          <t>Mushroom Risotto</t>
        </is>
      </c>
      <c r="C5059" s="127" t="n">
        <v>4</v>
      </c>
      <c r="D5059" s="125" t="n"/>
    </row>
    <row r="5060">
      <c r="A5060" s="126" t="n">
        <v>46056</v>
      </c>
      <c r="B5060" s="125" t="inlineStr">
        <is>
          <t>Cheeseburger</t>
        </is>
      </c>
      <c r="C5060" s="127" t="n">
        <v>13</v>
      </c>
      <c r="D5060" s="125" t="n"/>
    </row>
    <row r="5061">
      <c r="A5061" s="126" t="n">
        <v>46056</v>
      </c>
      <c r="B5061" s="125" t="inlineStr">
        <is>
          <t>Tiramisu</t>
        </is>
      </c>
      <c r="C5061" s="127" t="n">
        <v>10</v>
      </c>
      <c r="D5061" s="125" t="n"/>
    </row>
    <row r="5062">
      <c r="A5062" s="126" t="n">
        <v>46056</v>
      </c>
      <c r="B5062" s="125" t="inlineStr">
        <is>
          <t>Chocolate Fondant</t>
        </is>
      </c>
      <c r="C5062" s="127" t="n">
        <v>4</v>
      </c>
      <c r="D5062" s="125" t="n"/>
    </row>
    <row r="5063">
      <c r="A5063" s="126" t="n">
        <v>46056</v>
      </c>
      <c r="B5063" s="125" t="inlineStr">
        <is>
          <t>Lemon Sorbet</t>
        </is>
      </c>
      <c r="C5063" s="127" t="n">
        <v>3</v>
      </c>
      <c r="D5063" s="125" t="n"/>
    </row>
    <row r="5064">
      <c r="A5064" s="126" t="n">
        <v>46056</v>
      </c>
      <c r="B5064" s="125" t="inlineStr">
        <is>
          <t>Espresso</t>
        </is>
      </c>
      <c r="C5064" s="127" t="n">
        <v>12</v>
      </c>
      <c r="D5064" s="125" t="n"/>
    </row>
    <row r="5065">
      <c r="A5065" s="126" t="n">
        <v>46056</v>
      </c>
      <c r="B5065" s="125" t="inlineStr">
        <is>
          <t>Cappuccino</t>
        </is>
      </c>
      <c r="C5065" s="127" t="n">
        <v>22</v>
      </c>
      <c r="D5065" s="125" t="n"/>
    </row>
    <row r="5066">
      <c r="A5066" s="126" t="n">
        <v>46056</v>
      </c>
      <c r="B5066" s="125" t="inlineStr">
        <is>
          <t>Homemade Lemonade</t>
        </is>
      </c>
      <c r="C5066" s="127" t="n">
        <v>10</v>
      </c>
      <c r="D5066" s="125" t="n"/>
    </row>
    <row r="5067">
      <c r="A5067" s="126" t="n">
        <v>46057</v>
      </c>
      <c r="B5067" s="125" t="inlineStr">
        <is>
          <t>Bruschetta</t>
        </is>
      </c>
      <c r="C5067" s="127" t="n">
        <v>10</v>
      </c>
      <c r="D5067" s="125" t="n"/>
    </row>
    <row r="5068">
      <c r="A5068" s="126" t="n">
        <v>46057</v>
      </c>
      <c r="B5068" s="125" t="inlineStr">
        <is>
          <t>Caesar Salad</t>
        </is>
      </c>
      <c r="C5068" s="127" t="n">
        <v>9</v>
      </c>
      <c r="D5068" s="125" t="n"/>
    </row>
    <row r="5069">
      <c r="A5069" s="126" t="n">
        <v>46057</v>
      </c>
      <c r="B5069" s="125" t="inlineStr">
        <is>
          <t>Tomato Soup</t>
        </is>
      </c>
      <c r="C5069" s="127" t="n">
        <v>6</v>
      </c>
      <c r="D5069" s="125" t="n"/>
    </row>
    <row r="5070">
      <c r="A5070" s="126" t="n">
        <v>46057</v>
      </c>
      <c r="B5070" s="125" t="inlineStr">
        <is>
          <t>Spaghetti Carbonara</t>
        </is>
      </c>
      <c r="C5070" s="127" t="n">
        <v>22</v>
      </c>
      <c r="D5070" s="125" t="n"/>
    </row>
    <row r="5071">
      <c r="A5071" s="126" t="n">
        <v>46057</v>
      </c>
      <c r="B5071" s="125" t="inlineStr">
        <is>
          <t>Pizza Margherita</t>
        </is>
      </c>
      <c r="C5071" s="127" t="n">
        <v>35</v>
      </c>
      <c r="D5071" s="125" t="n"/>
    </row>
    <row r="5072">
      <c r="A5072" s="126" t="n">
        <v>46057</v>
      </c>
      <c r="B5072" s="125" t="inlineStr">
        <is>
          <t>Wiener Schnitzel</t>
        </is>
      </c>
      <c r="C5072" s="127" t="n">
        <v>11</v>
      </c>
      <c r="D5072" s="125" t="n"/>
    </row>
    <row r="5073">
      <c r="A5073" s="126" t="n">
        <v>46057</v>
      </c>
      <c r="B5073" s="125" t="inlineStr">
        <is>
          <t>Salmon Fillet</t>
        </is>
      </c>
      <c r="C5073" s="127" t="n">
        <v>6</v>
      </c>
      <c r="D5073" s="125" t="n"/>
    </row>
    <row r="5074">
      <c r="A5074" s="126" t="n">
        <v>46057</v>
      </c>
      <c r="B5074" s="125" t="inlineStr">
        <is>
          <t>Mushroom Risotto</t>
        </is>
      </c>
      <c r="C5074" s="127" t="n">
        <v>4</v>
      </c>
      <c r="D5074" s="125" t="n"/>
    </row>
    <row r="5075">
      <c r="A5075" s="126" t="n">
        <v>46057</v>
      </c>
      <c r="B5075" s="125" t="inlineStr">
        <is>
          <t>Cheeseburger</t>
        </is>
      </c>
      <c r="C5075" s="127" t="n">
        <v>15</v>
      </c>
      <c r="D5075" s="125" t="n"/>
    </row>
    <row r="5076">
      <c r="A5076" s="126" t="n">
        <v>46057</v>
      </c>
      <c r="B5076" s="125" t="inlineStr">
        <is>
          <t>Tiramisu</t>
        </is>
      </c>
      <c r="C5076" s="127" t="n">
        <v>10</v>
      </c>
      <c r="D5076" s="125" t="n"/>
    </row>
    <row r="5077">
      <c r="A5077" s="126" t="n">
        <v>46057</v>
      </c>
      <c r="B5077" s="125" t="inlineStr">
        <is>
          <t>Chocolate Fondant</t>
        </is>
      </c>
      <c r="C5077" s="127" t="n">
        <v>4</v>
      </c>
      <c r="D5077" s="125" t="n"/>
    </row>
    <row r="5078">
      <c r="A5078" s="126" t="n">
        <v>46057</v>
      </c>
      <c r="B5078" s="125" t="inlineStr">
        <is>
          <t>Espresso</t>
        </is>
      </c>
      <c r="C5078" s="127" t="n">
        <v>19</v>
      </c>
      <c r="D5078" s="125" t="n"/>
    </row>
    <row r="5079">
      <c r="A5079" s="126" t="n">
        <v>46057</v>
      </c>
      <c r="B5079" s="125" t="inlineStr">
        <is>
          <t>Cappuccino</t>
        </is>
      </c>
      <c r="C5079" s="127" t="n">
        <v>27</v>
      </c>
      <c r="D5079" s="125" t="n"/>
    </row>
    <row r="5080">
      <c r="A5080" s="126" t="n">
        <v>46057</v>
      </c>
      <c r="B5080" s="125" t="inlineStr">
        <is>
          <t>Homemade Lemonade</t>
        </is>
      </c>
      <c r="C5080" s="127" t="n">
        <v>10</v>
      </c>
      <c r="D5080" s="125" t="n"/>
    </row>
    <row r="5081">
      <c r="A5081" s="126" t="n">
        <v>46058</v>
      </c>
      <c r="B5081" s="125" t="inlineStr">
        <is>
          <t>Bruschetta</t>
        </is>
      </c>
      <c r="C5081" s="127" t="n">
        <v>12</v>
      </c>
      <c r="D5081" s="125" t="n"/>
    </row>
    <row r="5082">
      <c r="A5082" s="126" t="n">
        <v>46058</v>
      </c>
      <c r="B5082" s="125" t="inlineStr">
        <is>
          <t>Caesar Salad</t>
        </is>
      </c>
      <c r="C5082" s="127" t="n">
        <v>10</v>
      </c>
      <c r="D5082" s="125" t="n"/>
    </row>
    <row r="5083">
      <c r="A5083" s="126" t="n">
        <v>46058</v>
      </c>
      <c r="B5083" s="125" t="inlineStr">
        <is>
          <t>Tomato Soup</t>
        </is>
      </c>
      <c r="C5083" s="127" t="n">
        <v>9</v>
      </c>
      <c r="D5083" s="125" t="n"/>
    </row>
    <row r="5084">
      <c r="A5084" s="126" t="n">
        <v>46058</v>
      </c>
      <c r="B5084" s="125" t="inlineStr">
        <is>
          <t>Spaghetti Carbonara</t>
        </is>
      </c>
      <c r="C5084" s="127" t="n">
        <v>15</v>
      </c>
      <c r="D5084" s="125" t="n"/>
    </row>
    <row r="5085">
      <c r="A5085" s="126" t="n">
        <v>46058</v>
      </c>
      <c r="B5085" s="125" t="inlineStr">
        <is>
          <t>Pizza Margherita</t>
        </is>
      </c>
      <c r="C5085" s="127" t="n">
        <v>21</v>
      </c>
      <c r="D5085" s="125" t="n"/>
    </row>
    <row r="5086">
      <c r="A5086" s="126" t="n">
        <v>46058</v>
      </c>
      <c r="B5086" s="125" t="inlineStr">
        <is>
          <t>Wiener Schnitzel</t>
        </is>
      </c>
      <c r="C5086" s="127" t="n">
        <v>16</v>
      </c>
      <c r="D5086" s="125" t="n"/>
    </row>
    <row r="5087">
      <c r="A5087" s="126" t="n">
        <v>46058</v>
      </c>
      <c r="B5087" s="125" t="inlineStr">
        <is>
          <t>Salmon Fillet</t>
        </is>
      </c>
      <c r="C5087" s="127" t="n">
        <v>6</v>
      </c>
      <c r="D5087" s="125" t="n"/>
    </row>
    <row r="5088">
      <c r="A5088" s="126" t="n">
        <v>46058</v>
      </c>
      <c r="B5088" s="125" t="inlineStr">
        <is>
          <t>Mushroom Risotto</t>
        </is>
      </c>
      <c r="C5088" s="127" t="n">
        <v>3</v>
      </c>
      <c r="D5088" s="125" t="n"/>
    </row>
    <row r="5089">
      <c r="A5089" s="126" t="n">
        <v>46058</v>
      </c>
      <c r="B5089" s="125" t="inlineStr">
        <is>
          <t>Cheeseburger</t>
        </is>
      </c>
      <c r="C5089" s="127" t="n">
        <v>16</v>
      </c>
      <c r="D5089" s="125" t="n"/>
    </row>
    <row r="5090">
      <c r="A5090" s="126" t="n">
        <v>46058</v>
      </c>
      <c r="B5090" s="125" t="inlineStr">
        <is>
          <t>Tiramisu</t>
        </is>
      </c>
      <c r="C5090" s="127" t="n">
        <v>10</v>
      </c>
      <c r="D5090" s="125" t="n"/>
    </row>
    <row r="5091">
      <c r="A5091" s="126" t="n">
        <v>46058</v>
      </c>
      <c r="B5091" s="125" t="inlineStr">
        <is>
          <t>Chocolate Fondant</t>
        </is>
      </c>
      <c r="C5091" s="127" t="n">
        <v>6</v>
      </c>
      <c r="D5091" s="125" t="n"/>
    </row>
    <row r="5092">
      <c r="A5092" s="126" t="n">
        <v>46058</v>
      </c>
      <c r="B5092" s="125" t="inlineStr">
        <is>
          <t>Lemon Sorbet</t>
        </is>
      </c>
      <c r="C5092" s="127" t="n">
        <v>2</v>
      </c>
      <c r="D5092" s="125" t="n"/>
    </row>
    <row r="5093">
      <c r="A5093" s="126" t="n">
        <v>46058</v>
      </c>
      <c r="B5093" s="125" t="inlineStr">
        <is>
          <t>Espresso</t>
        </is>
      </c>
      <c r="C5093" s="127" t="n">
        <v>29</v>
      </c>
      <c r="D5093" s="125" t="n"/>
    </row>
    <row r="5094">
      <c r="A5094" s="126" t="n">
        <v>46058</v>
      </c>
      <c r="B5094" s="125" t="inlineStr">
        <is>
          <t>Cappuccino</t>
        </is>
      </c>
      <c r="C5094" s="127" t="n">
        <v>20</v>
      </c>
      <c r="D5094" s="125" t="n"/>
    </row>
    <row r="5095">
      <c r="A5095" s="126" t="n">
        <v>46058</v>
      </c>
      <c r="B5095" s="125" t="inlineStr">
        <is>
          <t>Homemade Lemonade</t>
        </is>
      </c>
      <c r="C5095" s="127" t="n">
        <v>12</v>
      </c>
      <c r="D5095" s="125" t="n"/>
    </row>
    <row r="5096">
      <c r="A5096" s="126" t="n">
        <v>46059</v>
      </c>
      <c r="B5096" s="125" t="inlineStr">
        <is>
          <t>Bruschetta</t>
        </is>
      </c>
      <c r="C5096" s="127" t="n">
        <v>15</v>
      </c>
      <c r="D5096" s="125" t="n"/>
    </row>
    <row r="5097">
      <c r="A5097" s="126" t="n">
        <v>46059</v>
      </c>
      <c r="B5097" s="125" t="inlineStr">
        <is>
          <t>Caesar Salad</t>
        </is>
      </c>
      <c r="C5097" s="127" t="n">
        <v>11</v>
      </c>
      <c r="D5097" s="125" t="n"/>
    </row>
    <row r="5098">
      <c r="A5098" s="126" t="n">
        <v>46059</v>
      </c>
      <c r="B5098" s="125" t="inlineStr">
        <is>
          <t>Tomato Soup</t>
        </is>
      </c>
      <c r="C5098" s="127" t="n">
        <v>11</v>
      </c>
      <c r="D5098" s="125" t="n"/>
    </row>
    <row r="5099">
      <c r="A5099" s="126" t="n">
        <v>46059</v>
      </c>
      <c r="B5099" s="125" t="inlineStr">
        <is>
          <t>Spaghetti Carbonara</t>
        </is>
      </c>
      <c r="C5099" s="127" t="n">
        <v>24</v>
      </c>
      <c r="D5099" s="125" t="n"/>
    </row>
    <row r="5100">
      <c r="A5100" s="126" t="n">
        <v>46059</v>
      </c>
      <c r="B5100" s="125" t="inlineStr">
        <is>
          <t>Pizza Margherita</t>
        </is>
      </c>
      <c r="C5100" s="127" t="n">
        <v>40</v>
      </c>
      <c r="D5100" s="125" t="n"/>
    </row>
    <row r="5101">
      <c r="A5101" s="126" t="n">
        <v>46059</v>
      </c>
      <c r="B5101" s="125" t="inlineStr">
        <is>
          <t>Wiener Schnitzel</t>
        </is>
      </c>
      <c r="C5101" s="127" t="n">
        <v>21</v>
      </c>
      <c r="D5101" s="125" t="n"/>
    </row>
    <row r="5102">
      <c r="A5102" s="126" t="n">
        <v>46059</v>
      </c>
      <c r="B5102" s="125" t="inlineStr">
        <is>
          <t>Salmon Fillet</t>
        </is>
      </c>
      <c r="C5102" s="127" t="n">
        <v>6</v>
      </c>
      <c r="D5102" s="125" t="n"/>
    </row>
    <row r="5103">
      <c r="A5103" s="126" t="n">
        <v>46059</v>
      </c>
      <c r="B5103" s="125" t="inlineStr">
        <is>
          <t>Mushroom Risotto</t>
        </is>
      </c>
      <c r="C5103" s="127" t="n">
        <v>6</v>
      </c>
      <c r="D5103" s="125" t="n"/>
    </row>
    <row r="5104">
      <c r="A5104" s="126" t="n">
        <v>46059</v>
      </c>
      <c r="B5104" s="125" t="inlineStr">
        <is>
          <t>Cheeseburger</t>
        </is>
      </c>
      <c r="C5104" s="127" t="n">
        <v>24</v>
      </c>
      <c r="D5104" s="125" t="n"/>
    </row>
    <row r="5105">
      <c r="A5105" s="126" t="n">
        <v>46059</v>
      </c>
      <c r="B5105" s="125" t="inlineStr">
        <is>
          <t>Tiramisu</t>
        </is>
      </c>
      <c r="C5105" s="127" t="n">
        <v>15</v>
      </c>
      <c r="D5105" s="125" t="n"/>
    </row>
    <row r="5106">
      <c r="A5106" s="126" t="n">
        <v>46059</v>
      </c>
      <c r="B5106" s="125" t="inlineStr">
        <is>
          <t>Chocolate Fondant</t>
        </is>
      </c>
      <c r="C5106" s="127" t="n">
        <v>6</v>
      </c>
      <c r="D5106" s="125" t="n"/>
    </row>
    <row r="5107">
      <c r="A5107" s="126" t="n">
        <v>46059</v>
      </c>
      <c r="B5107" s="125" t="inlineStr">
        <is>
          <t>Lemon Sorbet</t>
        </is>
      </c>
      <c r="C5107" s="127" t="n">
        <v>1</v>
      </c>
      <c r="D5107" s="125" t="n"/>
    </row>
    <row r="5108">
      <c r="A5108" s="126" t="n">
        <v>46059</v>
      </c>
      <c r="B5108" s="125" t="inlineStr">
        <is>
          <t>Espresso</t>
        </is>
      </c>
      <c r="C5108" s="127" t="n">
        <v>31</v>
      </c>
      <c r="D5108" s="125" t="n"/>
    </row>
    <row r="5109">
      <c r="A5109" s="126" t="n">
        <v>46059</v>
      </c>
      <c r="B5109" s="125" t="inlineStr">
        <is>
          <t>Cappuccino</t>
        </is>
      </c>
      <c r="C5109" s="127" t="n">
        <v>32</v>
      </c>
      <c r="D5109" s="125" t="n"/>
    </row>
    <row r="5110">
      <c r="A5110" s="126" t="n">
        <v>46059</v>
      </c>
      <c r="B5110" s="125" t="inlineStr">
        <is>
          <t>Homemade Lemonade</t>
        </is>
      </c>
      <c r="C5110" s="127" t="n">
        <v>18</v>
      </c>
      <c r="D5110" s="125" t="n"/>
    </row>
    <row r="5111">
      <c r="A5111" s="126" t="n">
        <v>46060</v>
      </c>
      <c r="B5111" s="125" t="inlineStr">
        <is>
          <t>Bruschetta</t>
        </is>
      </c>
      <c r="C5111" s="127" t="n">
        <v>15</v>
      </c>
      <c r="D5111" s="125" t="n"/>
    </row>
    <row r="5112">
      <c r="A5112" s="126" t="n">
        <v>46060</v>
      </c>
      <c r="B5112" s="125" t="inlineStr">
        <is>
          <t>Caesar Salad</t>
        </is>
      </c>
      <c r="C5112" s="127" t="n">
        <v>14</v>
      </c>
      <c r="D5112" s="125" t="n"/>
    </row>
    <row r="5113">
      <c r="A5113" s="126" t="n">
        <v>46060</v>
      </c>
      <c r="B5113" s="125" t="inlineStr">
        <is>
          <t>Tomato Soup</t>
        </is>
      </c>
      <c r="C5113" s="127" t="n">
        <v>13</v>
      </c>
      <c r="D5113" s="125" t="n"/>
    </row>
    <row r="5114">
      <c r="A5114" s="126" t="n">
        <v>46060</v>
      </c>
      <c r="B5114" s="125" t="inlineStr">
        <is>
          <t>Spaghetti Carbonara</t>
        </is>
      </c>
      <c r="C5114" s="127" t="n">
        <v>35</v>
      </c>
      <c r="D5114" s="125" t="n"/>
    </row>
    <row r="5115">
      <c r="A5115" s="126" t="n">
        <v>46060</v>
      </c>
      <c r="B5115" s="125" t="inlineStr">
        <is>
          <t>Pizza Margherita</t>
        </is>
      </c>
      <c r="C5115" s="127" t="n">
        <v>41</v>
      </c>
      <c r="D5115" s="125" t="n"/>
    </row>
    <row r="5116">
      <c r="A5116" s="126" t="n">
        <v>46060</v>
      </c>
      <c r="B5116" s="125" t="inlineStr">
        <is>
          <t>Wiener Schnitzel</t>
        </is>
      </c>
      <c r="C5116" s="127" t="n">
        <v>27</v>
      </c>
      <c r="D5116" s="125" t="n"/>
    </row>
    <row r="5117">
      <c r="A5117" s="126" t="n">
        <v>46060</v>
      </c>
      <c r="B5117" s="125" t="inlineStr">
        <is>
          <t>Salmon Fillet</t>
        </is>
      </c>
      <c r="C5117" s="127" t="n">
        <v>9</v>
      </c>
      <c r="D5117" s="125" t="n"/>
    </row>
    <row r="5118">
      <c r="A5118" s="126" t="n">
        <v>46060</v>
      </c>
      <c r="B5118" s="125" t="inlineStr">
        <is>
          <t>Mushroom Risotto</t>
        </is>
      </c>
      <c r="C5118" s="127" t="n">
        <v>6</v>
      </c>
      <c r="D5118" s="125" t="n"/>
    </row>
    <row r="5119">
      <c r="A5119" s="126" t="n">
        <v>46060</v>
      </c>
      <c r="B5119" s="125" t="inlineStr">
        <is>
          <t>Cheeseburger</t>
        </is>
      </c>
      <c r="C5119" s="127" t="n">
        <v>29</v>
      </c>
      <c r="D5119" s="125" t="n"/>
    </row>
    <row r="5120">
      <c r="A5120" s="126" t="n">
        <v>46060</v>
      </c>
      <c r="B5120" s="125" t="inlineStr">
        <is>
          <t>Tiramisu</t>
        </is>
      </c>
      <c r="C5120" s="127" t="n">
        <v>11</v>
      </c>
      <c r="D5120" s="125" t="n"/>
    </row>
    <row r="5121">
      <c r="A5121" s="126" t="n">
        <v>46060</v>
      </c>
      <c r="B5121" s="125" t="inlineStr">
        <is>
          <t>Chocolate Fondant</t>
        </is>
      </c>
      <c r="C5121" s="127" t="n">
        <v>7</v>
      </c>
      <c r="D5121" s="125" t="n"/>
    </row>
    <row r="5122">
      <c r="A5122" s="126" t="n">
        <v>46060</v>
      </c>
      <c r="B5122" s="125" t="inlineStr">
        <is>
          <t>Lemon Sorbet</t>
        </is>
      </c>
      <c r="C5122" s="127" t="n">
        <v>3</v>
      </c>
      <c r="D5122" s="125" t="n"/>
    </row>
    <row r="5123">
      <c r="A5123" s="126" t="n">
        <v>46060</v>
      </c>
      <c r="B5123" s="125" t="inlineStr">
        <is>
          <t>Espresso</t>
        </is>
      </c>
      <c r="C5123" s="127" t="n">
        <v>48</v>
      </c>
      <c r="D5123" s="125" t="n"/>
    </row>
    <row r="5124">
      <c r="A5124" s="126" t="n">
        <v>46060</v>
      </c>
      <c r="B5124" s="125" t="inlineStr">
        <is>
          <t>Cappuccino</t>
        </is>
      </c>
      <c r="C5124" s="127" t="n">
        <v>33</v>
      </c>
      <c r="D5124" s="125" t="n"/>
    </row>
    <row r="5125">
      <c r="A5125" s="126" t="n">
        <v>46060</v>
      </c>
      <c r="B5125" s="125" t="inlineStr">
        <is>
          <t>Homemade Lemonade</t>
        </is>
      </c>
      <c r="C5125" s="127" t="n">
        <v>19</v>
      </c>
      <c r="D5125" s="125" t="n"/>
    </row>
    <row r="5126">
      <c r="A5126" s="126" t="n">
        <v>46061</v>
      </c>
      <c r="B5126" s="125" t="inlineStr">
        <is>
          <t>Bruschetta</t>
        </is>
      </c>
      <c r="C5126" s="127" t="n">
        <v>17</v>
      </c>
      <c r="D5126" s="125" t="n"/>
    </row>
    <row r="5127">
      <c r="A5127" s="126" t="n">
        <v>46061</v>
      </c>
      <c r="B5127" s="125" t="inlineStr">
        <is>
          <t>Caesar Salad</t>
        </is>
      </c>
      <c r="C5127" s="127" t="n">
        <v>10</v>
      </c>
      <c r="D5127" s="125" t="n"/>
    </row>
    <row r="5128">
      <c r="A5128" s="126" t="n">
        <v>46061</v>
      </c>
      <c r="B5128" s="125" t="inlineStr">
        <is>
          <t>Tomato Soup</t>
        </is>
      </c>
      <c r="C5128" s="127" t="n">
        <v>9</v>
      </c>
      <c r="D5128" s="125" t="n"/>
    </row>
    <row r="5129">
      <c r="A5129" s="126" t="n">
        <v>46061</v>
      </c>
      <c r="B5129" s="125" t="inlineStr">
        <is>
          <t>Spaghetti Carbonara</t>
        </is>
      </c>
      <c r="C5129" s="127" t="n">
        <v>26</v>
      </c>
      <c r="D5129" s="125" t="n"/>
    </row>
    <row r="5130">
      <c r="A5130" s="126" t="n">
        <v>46061</v>
      </c>
      <c r="B5130" s="125" t="inlineStr">
        <is>
          <t>Pizza Margherita</t>
        </is>
      </c>
      <c r="C5130" s="127" t="n">
        <v>34</v>
      </c>
      <c r="D5130" s="125" t="n"/>
    </row>
    <row r="5131">
      <c r="A5131" s="126" t="n">
        <v>46061</v>
      </c>
      <c r="B5131" s="125" t="inlineStr">
        <is>
          <t>Wiener Schnitzel</t>
        </is>
      </c>
      <c r="C5131" s="127" t="n">
        <v>18</v>
      </c>
      <c r="D5131" s="125" t="n"/>
    </row>
    <row r="5132">
      <c r="A5132" s="126" t="n">
        <v>46061</v>
      </c>
      <c r="B5132" s="125" t="inlineStr">
        <is>
          <t>Salmon Fillet</t>
        </is>
      </c>
      <c r="C5132" s="127" t="n">
        <v>7</v>
      </c>
      <c r="D5132" s="125" t="n"/>
    </row>
    <row r="5133">
      <c r="A5133" s="126" t="n">
        <v>46061</v>
      </c>
      <c r="B5133" s="125" t="inlineStr">
        <is>
          <t>Mushroom Risotto</t>
        </is>
      </c>
      <c r="C5133" s="127" t="n">
        <v>4</v>
      </c>
      <c r="D5133" s="125" t="n"/>
    </row>
    <row r="5134">
      <c r="A5134" s="126" t="n">
        <v>46061</v>
      </c>
      <c r="B5134" s="125" t="inlineStr">
        <is>
          <t>Cheeseburger</t>
        </is>
      </c>
      <c r="C5134" s="127" t="n">
        <v>25</v>
      </c>
      <c r="D5134" s="125" t="n"/>
    </row>
    <row r="5135">
      <c r="A5135" s="126" t="n">
        <v>46061</v>
      </c>
      <c r="B5135" s="125" t="inlineStr">
        <is>
          <t>Tiramisu</t>
        </is>
      </c>
      <c r="C5135" s="127" t="n">
        <v>19</v>
      </c>
      <c r="D5135" s="125" t="n"/>
    </row>
    <row r="5136">
      <c r="A5136" s="126" t="n">
        <v>46061</v>
      </c>
      <c r="B5136" s="125" t="inlineStr">
        <is>
          <t>Chocolate Fondant</t>
        </is>
      </c>
      <c r="C5136" s="127" t="n">
        <v>7</v>
      </c>
      <c r="D5136" s="125" t="n"/>
    </row>
    <row r="5137">
      <c r="A5137" s="126" t="n">
        <v>46061</v>
      </c>
      <c r="B5137" s="125" t="inlineStr">
        <is>
          <t>Lemon Sorbet</t>
        </is>
      </c>
      <c r="C5137" s="127" t="n">
        <v>2</v>
      </c>
      <c r="D5137" s="125" t="n"/>
    </row>
    <row r="5138">
      <c r="A5138" s="126" t="n">
        <v>46061</v>
      </c>
      <c r="B5138" s="125" t="inlineStr">
        <is>
          <t>Espresso</t>
        </is>
      </c>
      <c r="C5138" s="127" t="n">
        <v>34</v>
      </c>
      <c r="D5138" s="125" t="n"/>
    </row>
    <row r="5139">
      <c r="A5139" s="126" t="n">
        <v>46061</v>
      </c>
      <c r="B5139" s="125" t="inlineStr">
        <is>
          <t>Cappuccino</t>
        </is>
      </c>
      <c r="C5139" s="127" t="n">
        <v>30</v>
      </c>
      <c r="D5139" s="125" t="n"/>
    </row>
    <row r="5140">
      <c r="A5140" s="126" t="n">
        <v>46061</v>
      </c>
      <c r="B5140" s="125" t="inlineStr">
        <is>
          <t>Homemade Lemonade</t>
        </is>
      </c>
      <c r="C5140" s="127" t="n">
        <v>13</v>
      </c>
      <c r="D5140" s="125" t="n"/>
    </row>
    <row r="5141">
      <c r="A5141" s="126" t="n">
        <v>46063</v>
      </c>
      <c r="B5141" s="125" t="inlineStr">
        <is>
          <t>Bruschetta</t>
        </is>
      </c>
      <c r="C5141" s="127" t="n">
        <v>6</v>
      </c>
      <c r="D5141" s="125" t="n"/>
    </row>
    <row r="5142">
      <c r="A5142" s="126" t="n">
        <v>46063</v>
      </c>
      <c r="B5142" s="125" t="inlineStr">
        <is>
          <t>Caesar Salad</t>
        </is>
      </c>
      <c r="C5142" s="127" t="n">
        <v>6</v>
      </c>
      <c r="D5142" s="125" t="n"/>
    </row>
    <row r="5143">
      <c r="A5143" s="126" t="n">
        <v>46063</v>
      </c>
      <c r="B5143" s="125" t="inlineStr">
        <is>
          <t>Tomato Soup</t>
        </is>
      </c>
      <c r="C5143" s="127" t="n">
        <v>6</v>
      </c>
      <c r="D5143" s="125" t="n"/>
    </row>
    <row r="5144">
      <c r="A5144" s="126" t="n">
        <v>46063</v>
      </c>
      <c r="B5144" s="125" t="inlineStr">
        <is>
          <t>Spaghetti Carbonara</t>
        </is>
      </c>
      <c r="C5144" s="127" t="n">
        <v>14</v>
      </c>
      <c r="D5144" s="125" t="n"/>
    </row>
    <row r="5145">
      <c r="A5145" s="126" t="n">
        <v>46063</v>
      </c>
      <c r="B5145" s="125" t="inlineStr">
        <is>
          <t>Pizza Margherita</t>
        </is>
      </c>
      <c r="C5145" s="127" t="n">
        <v>16</v>
      </c>
      <c r="D5145" s="125" t="n"/>
    </row>
    <row r="5146">
      <c r="A5146" s="126" t="n">
        <v>46063</v>
      </c>
      <c r="B5146" s="125" t="inlineStr">
        <is>
          <t>Wiener Schnitzel</t>
        </is>
      </c>
      <c r="C5146" s="127" t="n">
        <v>11</v>
      </c>
      <c r="D5146" s="125" t="n"/>
    </row>
    <row r="5147">
      <c r="A5147" s="126" t="n">
        <v>46063</v>
      </c>
      <c r="B5147" s="125" t="inlineStr">
        <is>
          <t>Salmon Fillet</t>
        </is>
      </c>
      <c r="C5147" s="127" t="n">
        <v>4</v>
      </c>
      <c r="D5147" s="125" t="n"/>
    </row>
    <row r="5148">
      <c r="A5148" s="126" t="n">
        <v>46063</v>
      </c>
      <c r="B5148" s="125" t="inlineStr">
        <is>
          <t>Mushroom Risotto</t>
        </is>
      </c>
      <c r="C5148" s="127" t="n">
        <v>3</v>
      </c>
      <c r="D5148" s="125" t="n"/>
    </row>
    <row r="5149">
      <c r="A5149" s="126" t="n">
        <v>46063</v>
      </c>
      <c r="B5149" s="125" t="inlineStr">
        <is>
          <t>Cheeseburger</t>
        </is>
      </c>
      <c r="C5149" s="127" t="n">
        <v>14</v>
      </c>
      <c r="D5149" s="125" t="n"/>
    </row>
    <row r="5150">
      <c r="A5150" s="126" t="n">
        <v>46063</v>
      </c>
      <c r="B5150" s="125" t="inlineStr">
        <is>
          <t>Tiramisu</t>
        </is>
      </c>
      <c r="C5150" s="127" t="n">
        <v>10</v>
      </c>
      <c r="D5150" s="125" t="n"/>
    </row>
    <row r="5151">
      <c r="A5151" s="126" t="n">
        <v>46063</v>
      </c>
      <c r="B5151" s="125" t="inlineStr">
        <is>
          <t>Chocolate Fondant</t>
        </is>
      </c>
      <c r="C5151" s="127" t="n">
        <v>5</v>
      </c>
      <c r="D5151" s="125" t="n"/>
    </row>
    <row r="5152">
      <c r="A5152" s="126" t="n">
        <v>46063</v>
      </c>
      <c r="B5152" s="125" t="inlineStr">
        <is>
          <t>Lemon Sorbet</t>
        </is>
      </c>
      <c r="C5152" s="127" t="n">
        <v>1</v>
      </c>
      <c r="D5152" s="125" t="n"/>
    </row>
    <row r="5153">
      <c r="A5153" s="126" t="n">
        <v>46063</v>
      </c>
      <c r="B5153" s="125" t="inlineStr">
        <is>
          <t>Espresso</t>
        </is>
      </c>
      <c r="C5153" s="127" t="n">
        <v>24</v>
      </c>
      <c r="D5153" s="125" t="n"/>
    </row>
    <row r="5154">
      <c r="A5154" s="126" t="n">
        <v>46063</v>
      </c>
      <c r="B5154" s="125" t="inlineStr">
        <is>
          <t>Cappuccino</t>
        </is>
      </c>
      <c r="C5154" s="127" t="n">
        <v>14</v>
      </c>
      <c r="D5154" s="125" t="n"/>
    </row>
    <row r="5155">
      <c r="A5155" s="126" t="n">
        <v>46063</v>
      </c>
      <c r="B5155" s="125" t="inlineStr">
        <is>
          <t>Homemade Lemonade</t>
        </is>
      </c>
      <c r="C5155" s="127" t="n">
        <v>4</v>
      </c>
      <c r="D5155" s="125" t="n"/>
    </row>
    <row r="5156">
      <c r="A5156" s="126" t="n">
        <v>46064</v>
      </c>
      <c r="B5156" s="125" t="inlineStr">
        <is>
          <t>Bruschetta</t>
        </is>
      </c>
      <c r="C5156" s="127" t="n">
        <v>9</v>
      </c>
      <c r="D5156" s="125" t="n"/>
    </row>
    <row r="5157">
      <c r="A5157" s="126" t="n">
        <v>46064</v>
      </c>
      <c r="B5157" s="125" t="inlineStr">
        <is>
          <t>Caesar Salad</t>
        </is>
      </c>
      <c r="C5157" s="127" t="n">
        <v>9</v>
      </c>
      <c r="D5157" s="125" t="n"/>
    </row>
    <row r="5158">
      <c r="A5158" s="126" t="n">
        <v>46064</v>
      </c>
      <c r="B5158" s="125" t="inlineStr">
        <is>
          <t>Tomato Soup</t>
        </is>
      </c>
      <c r="C5158" s="127" t="n">
        <v>7</v>
      </c>
      <c r="D5158" s="125" t="n"/>
    </row>
    <row r="5159">
      <c r="A5159" s="126" t="n">
        <v>46064</v>
      </c>
      <c r="B5159" s="125" t="inlineStr">
        <is>
          <t>Spaghetti Carbonara</t>
        </is>
      </c>
      <c r="C5159" s="127" t="n">
        <v>16</v>
      </c>
      <c r="D5159" s="125" t="n"/>
    </row>
    <row r="5160">
      <c r="A5160" s="126" t="n">
        <v>46064</v>
      </c>
      <c r="B5160" s="125" t="inlineStr">
        <is>
          <t>Pizza Margherita</t>
        </is>
      </c>
      <c r="C5160" s="127" t="n">
        <v>18</v>
      </c>
      <c r="D5160" s="125" t="n"/>
    </row>
    <row r="5161">
      <c r="A5161" s="126" t="n">
        <v>46064</v>
      </c>
      <c r="B5161" s="125" t="inlineStr">
        <is>
          <t>Wiener Schnitzel</t>
        </is>
      </c>
      <c r="C5161" s="127" t="n">
        <v>15</v>
      </c>
      <c r="D5161" s="125" t="n"/>
    </row>
    <row r="5162">
      <c r="A5162" s="126" t="n">
        <v>46064</v>
      </c>
      <c r="B5162" s="125" t="inlineStr">
        <is>
          <t>Salmon Fillet</t>
        </is>
      </c>
      <c r="C5162" s="127" t="n">
        <v>4</v>
      </c>
      <c r="D5162" s="125" t="n"/>
    </row>
    <row r="5163">
      <c r="A5163" s="126" t="n">
        <v>46064</v>
      </c>
      <c r="B5163" s="125" t="inlineStr">
        <is>
          <t>Mushroom Risotto</t>
        </is>
      </c>
      <c r="C5163" s="127" t="n">
        <v>4</v>
      </c>
      <c r="D5163" s="125" t="n"/>
    </row>
    <row r="5164">
      <c r="A5164" s="126" t="n">
        <v>46064</v>
      </c>
      <c r="B5164" s="125" t="inlineStr">
        <is>
          <t>Cheeseburger</t>
        </is>
      </c>
      <c r="C5164" s="127" t="n">
        <v>19</v>
      </c>
      <c r="D5164" s="125" t="n"/>
    </row>
    <row r="5165">
      <c r="A5165" s="126" t="n">
        <v>46064</v>
      </c>
      <c r="B5165" s="125" t="inlineStr">
        <is>
          <t>Tiramisu</t>
        </is>
      </c>
      <c r="C5165" s="127" t="n">
        <v>12</v>
      </c>
      <c r="D5165" s="125" t="n"/>
    </row>
    <row r="5166">
      <c r="A5166" s="126" t="n">
        <v>46064</v>
      </c>
      <c r="B5166" s="125" t="inlineStr">
        <is>
          <t>Chocolate Fondant</t>
        </is>
      </c>
      <c r="C5166" s="127" t="n">
        <v>7</v>
      </c>
      <c r="D5166" s="125" t="n"/>
    </row>
    <row r="5167">
      <c r="A5167" s="126" t="n">
        <v>46064</v>
      </c>
      <c r="B5167" s="125" t="inlineStr">
        <is>
          <t>Lemon Sorbet</t>
        </is>
      </c>
      <c r="C5167" s="127" t="n">
        <v>1</v>
      </c>
      <c r="D5167" s="125" t="n"/>
    </row>
    <row r="5168">
      <c r="A5168" s="126" t="n">
        <v>46064</v>
      </c>
      <c r="B5168" s="125" t="inlineStr">
        <is>
          <t>Espresso</t>
        </is>
      </c>
      <c r="C5168" s="127" t="n">
        <v>30</v>
      </c>
      <c r="D5168" s="125" t="n"/>
    </row>
    <row r="5169">
      <c r="A5169" s="126" t="n">
        <v>46064</v>
      </c>
      <c r="B5169" s="125" t="inlineStr">
        <is>
          <t>Cappuccino</t>
        </is>
      </c>
      <c r="C5169" s="127" t="n">
        <v>23</v>
      </c>
      <c r="D5169" s="125" t="n"/>
    </row>
    <row r="5170">
      <c r="A5170" s="126" t="n">
        <v>46064</v>
      </c>
      <c r="B5170" s="125" t="inlineStr">
        <is>
          <t>Homemade Lemonade</t>
        </is>
      </c>
      <c r="C5170" s="127" t="n">
        <v>9</v>
      </c>
      <c r="D5170" s="125" t="n"/>
    </row>
    <row r="5171">
      <c r="A5171" s="126" t="n">
        <v>46065</v>
      </c>
      <c r="B5171" s="125" t="inlineStr">
        <is>
          <t>Bruschetta</t>
        </is>
      </c>
      <c r="C5171" s="127" t="n">
        <v>11</v>
      </c>
      <c r="D5171" s="125" t="n"/>
    </row>
    <row r="5172">
      <c r="A5172" s="126" t="n">
        <v>46065</v>
      </c>
      <c r="B5172" s="125" t="inlineStr">
        <is>
          <t>Caesar Salad</t>
        </is>
      </c>
      <c r="C5172" s="127" t="n">
        <v>8</v>
      </c>
      <c r="D5172" s="125" t="n"/>
    </row>
    <row r="5173">
      <c r="A5173" s="126" t="n">
        <v>46065</v>
      </c>
      <c r="B5173" s="125" t="inlineStr">
        <is>
          <t>Tomato Soup</t>
        </is>
      </c>
      <c r="C5173" s="127" t="n">
        <v>7</v>
      </c>
      <c r="D5173" s="125" t="n"/>
    </row>
    <row r="5174">
      <c r="A5174" s="126" t="n">
        <v>46065</v>
      </c>
      <c r="B5174" s="125" t="inlineStr">
        <is>
          <t>Spaghetti Carbonara</t>
        </is>
      </c>
      <c r="C5174" s="127" t="n">
        <v>22</v>
      </c>
      <c r="D5174" s="125" t="n"/>
    </row>
    <row r="5175">
      <c r="A5175" s="126" t="n">
        <v>46065</v>
      </c>
      <c r="B5175" s="125" t="inlineStr">
        <is>
          <t>Pizza Margherita</t>
        </is>
      </c>
      <c r="C5175" s="127" t="n">
        <v>22</v>
      </c>
      <c r="D5175" s="125" t="n"/>
    </row>
    <row r="5176">
      <c r="A5176" s="126" t="n">
        <v>46065</v>
      </c>
      <c r="B5176" s="125" t="inlineStr">
        <is>
          <t>Wiener Schnitzel</t>
        </is>
      </c>
      <c r="C5176" s="127" t="n">
        <v>19</v>
      </c>
      <c r="D5176" s="125" t="n"/>
    </row>
    <row r="5177">
      <c r="A5177" s="126" t="n">
        <v>46065</v>
      </c>
      <c r="B5177" s="125" t="inlineStr">
        <is>
          <t>Salmon Fillet</t>
        </is>
      </c>
      <c r="C5177" s="127" t="n">
        <v>4</v>
      </c>
      <c r="D5177" s="125" t="n"/>
    </row>
    <row r="5178">
      <c r="A5178" s="126" t="n">
        <v>46065</v>
      </c>
      <c r="B5178" s="125" t="inlineStr">
        <is>
          <t>Mushroom Risotto</t>
        </is>
      </c>
      <c r="C5178" s="127" t="n">
        <v>4</v>
      </c>
      <c r="D5178" s="125" t="n"/>
    </row>
    <row r="5179">
      <c r="A5179" s="126" t="n">
        <v>46065</v>
      </c>
      <c r="B5179" s="125" t="inlineStr">
        <is>
          <t>Cheeseburger</t>
        </is>
      </c>
      <c r="C5179" s="127" t="n">
        <v>18</v>
      </c>
      <c r="D5179" s="125" t="n"/>
    </row>
    <row r="5180">
      <c r="A5180" s="126" t="n">
        <v>46065</v>
      </c>
      <c r="B5180" s="125" t="inlineStr">
        <is>
          <t>Tiramisu</t>
        </is>
      </c>
      <c r="C5180" s="127" t="n">
        <v>12</v>
      </c>
      <c r="D5180" s="125" t="n"/>
    </row>
    <row r="5181">
      <c r="A5181" s="126" t="n">
        <v>46065</v>
      </c>
      <c r="B5181" s="125" t="inlineStr">
        <is>
          <t>Chocolate Fondant</t>
        </is>
      </c>
      <c r="C5181" s="127" t="n">
        <v>5</v>
      </c>
      <c r="D5181" s="125" t="n"/>
    </row>
    <row r="5182">
      <c r="A5182" s="126" t="n">
        <v>46065</v>
      </c>
      <c r="B5182" s="125" t="inlineStr">
        <is>
          <t>Lemon Sorbet</t>
        </is>
      </c>
      <c r="C5182" s="127" t="n">
        <v>1</v>
      </c>
      <c r="D5182" s="125" t="n"/>
    </row>
    <row r="5183">
      <c r="A5183" s="126" t="n">
        <v>46065</v>
      </c>
      <c r="B5183" s="125" t="inlineStr">
        <is>
          <t>Espresso</t>
        </is>
      </c>
      <c r="C5183" s="127" t="n">
        <v>22</v>
      </c>
      <c r="D5183" s="125" t="n"/>
    </row>
    <row r="5184">
      <c r="A5184" s="126" t="n">
        <v>46065</v>
      </c>
      <c r="B5184" s="125" t="inlineStr">
        <is>
          <t>Cappuccino</t>
        </is>
      </c>
      <c r="C5184" s="127" t="n">
        <v>13</v>
      </c>
      <c r="D5184" s="125" t="n"/>
    </row>
    <row r="5185">
      <c r="A5185" s="126" t="n">
        <v>46065</v>
      </c>
      <c r="B5185" s="125" t="inlineStr">
        <is>
          <t>Homemade Lemonade</t>
        </is>
      </c>
      <c r="C5185" s="127" t="n">
        <v>9</v>
      </c>
      <c r="D5185" s="125" t="n"/>
    </row>
    <row r="5186">
      <c r="A5186" s="126" t="n">
        <v>46066</v>
      </c>
      <c r="B5186" s="125" t="inlineStr">
        <is>
          <t>Bruschetta</t>
        </is>
      </c>
      <c r="C5186" s="127" t="n">
        <v>19</v>
      </c>
      <c r="D5186" s="125" t="n"/>
    </row>
    <row r="5187">
      <c r="A5187" s="126" t="n">
        <v>46066</v>
      </c>
      <c r="B5187" s="125" t="inlineStr">
        <is>
          <t>Caesar Salad</t>
        </is>
      </c>
      <c r="C5187" s="127" t="n">
        <v>13</v>
      </c>
      <c r="D5187" s="125" t="n"/>
    </row>
    <row r="5188">
      <c r="A5188" s="126" t="n">
        <v>46066</v>
      </c>
      <c r="B5188" s="125" t="inlineStr">
        <is>
          <t>Tomato Soup</t>
        </is>
      </c>
      <c r="C5188" s="127" t="n">
        <v>11</v>
      </c>
      <c r="D5188" s="125" t="n"/>
    </row>
    <row r="5189">
      <c r="A5189" s="126" t="n">
        <v>46066</v>
      </c>
      <c r="B5189" s="125" t="inlineStr">
        <is>
          <t>Spaghetti Carbonara</t>
        </is>
      </c>
      <c r="C5189" s="127" t="n">
        <v>25</v>
      </c>
      <c r="D5189" s="125" t="n"/>
    </row>
    <row r="5190">
      <c r="A5190" s="126" t="n">
        <v>46066</v>
      </c>
      <c r="B5190" s="125" t="inlineStr">
        <is>
          <t>Pizza Margherita</t>
        </is>
      </c>
      <c r="C5190" s="127" t="n">
        <v>33</v>
      </c>
      <c r="D5190" s="125" t="n"/>
    </row>
    <row r="5191">
      <c r="A5191" s="126" t="n">
        <v>46066</v>
      </c>
      <c r="B5191" s="125" t="inlineStr">
        <is>
          <t>Wiener Schnitzel</t>
        </is>
      </c>
      <c r="C5191" s="127" t="n">
        <v>20</v>
      </c>
      <c r="D5191" s="125" t="n"/>
    </row>
    <row r="5192">
      <c r="A5192" s="126" t="n">
        <v>46066</v>
      </c>
      <c r="B5192" s="125" t="inlineStr">
        <is>
          <t>Salmon Fillet</t>
        </is>
      </c>
      <c r="C5192" s="127" t="n">
        <v>5</v>
      </c>
      <c r="D5192" s="125" t="n"/>
    </row>
    <row r="5193">
      <c r="A5193" s="126" t="n">
        <v>46066</v>
      </c>
      <c r="B5193" s="125" t="inlineStr">
        <is>
          <t>Mushroom Risotto</t>
        </is>
      </c>
      <c r="C5193" s="127" t="n">
        <v>5</v>
      </c>
      <c r="D5193" s="125" t="n"/>
    </row>
    <row r="5194">
      <c r="A5194" s="126" t="n">
        <v>46066</v>
      </c>
      <c r="B5194" s="125" t="inlineStr">
        <is>
          <t>Cheeseburger</t>
        </is>
      </c>
      <c r="C5194" s="127" t="n">
        <v>20</v>
      </c>
      <c r="D5194" s="125" t="n"/>
    </row>
    <row r="5195">
      <c r="A5195" s="126" t="n">
        <v>46066</v>
      </c>
      <c r="B5195" s="125" t="inlineStr">
        <is>
          <t>Tiramisu</t>
        </is>
      </c>
      <c r="C5195" s="127" t="n">
        <v>21</v>
      </c>
      <c r="D5195" s="125" t="n"/>
    </row>
    <row r="5196">
      <c r="A5196" s="126" t="n">
        <v>46066</v>
      </c>
      <c r="B5196" s="125" t="inlineStr">
        <is>
          <t>Chocolate Fondant</t>
        </is>
      </c>
      <c r="C5196" s="127" t="n">
        <v>5</v>
      </c>
      <c r="D5196" s="125" t="n"/>
    </row>
    <row r="5197">
      <c r="A5197" s="126" t="n">
        <v>46066</v>
      </c>
      <c r="B5197" s="125" t="inlineStr">
        <is>
          <t>Lemon Sorbet</t>
        </is>
      </c>
      <c r="C5197" s="127" t="n">
        <v>3</v>
      </c>
      <c r="D5197" s="125" t="n"/>
    </row>
    <row r="5198">
      <c r="A5198" s="126" t="n">
        <v>46066</v>
      </c>
      <c r="B5198" s="125" t="inlineStr">
        <is>
          <t>Espresso</t>
        </is>
      </c>
      <c r="C5198" s="127" t="n">
        <v>35</v>
      </c>
      <c r="D5198" s="125" t="n"/>
    </row>
    <row r="5199">
      <c r="A5199" s="126" t="n">
        <v>46066</v>
      </c>
      <c r="B5199" s="125" t="inlineStr">
        <is>
          <t>Cappuccino</t>
        </is>
      </c>
      <c r="C5199" s="127" t="n">
        <v>45</v>
      </c>
      <c r="D5199" s="125" t="n"/>
    </row>
    <row r="5200">
      <c r="A5200" s="126" t="n">
        <v>46066</v>
      </c>
      <c r="B5200" s="125" t="inlineStr">
        <is>
          <t>Homemade Lemonade</t>
        </is>
      </c>
      <c r="C5200" s="127" t="n">
        <v>14</v>
      </c>
      <c r="D5200" s="125" t="n"/>
    </row>
    <row r="5201">
      <c r="A5201" s="126" t="n">
        <v>46067</v>
      </c>
      <c r="B5201" s="125" t="inlineStr">
        <is>
          <t>Bruschetta</t>
        </is>
      </c>
      <c r="C5201" s="127" t="n">
        <v>17</v>
      </c>
      <c r="D5201" s="125" t="n"/>
    </row>
    <row r="5202">
      <c r="A5202" s="126" t="n">
        <v>46067</v>
      </c>
      <c r="B5202" s="125" t="inlineStr">
        <is>
          <t>Caesar Salad</t>
        </is>
      </c>
      <c r="C5202" s="127" t="n">
        <v>18</v>
      </c>
      <c r="D5202" s="125" t="n"/>
    </row>
    <row r="5203">
      <c r="A5203" s="126" t="n">
        <v>46067</v>
      </c>
      <c r="B5203" s="125" t="inlineStr">
        <is>
          <t>Tomato Soup</t>
        </is>
      </c>
      <c r="C5203" s="127" t="n">
        <v>14</v>
      </c>
      <c r="D5203" s="125" t="n"/>
    </row>
    <row r="5204">
      <c r="A5204" s="126" t="n">
        <v>46067</v>
      </c>
      <c r="B5204" s="125" t="inlineStr">
        <is>
          <t>Spaghetti Carbonara</t>
        </is>
      </c>
      <c r="C5204" s="127" t="n">
        <v>36</v>
      </c>
      <c r="D5204" s="125" t="n"/>
    </row>
    <row r="5205">
      <c r="A5205" s="126" t="n">
        <v>46067</v>
      </c>
      <c r="B5205" s="125" t="inlineStr">
        <is>
          <t>Pizza Margherita</t>
        </is>
      </c>
      <c r="C5205" s="127" t="n">
        <v>31</v>
      </c>
      <c r="D5205" s="125" t="n"/>
    </row>
    <row r="5206">
      <c r="A5206" s="126" t="n">
        <v>46067</v>
      </c>
      <c r="B5206" s="125" t="inlineStr">
        <is>
          <t>Wiener Schnitzel</t>
        </is>
      </c>
      <c r="C5206" s="127" t="n">
        <v>26</v>
      </c>
      <c r="D5206" s="125" t="n"/>
    </row>
    <row r="5207">
      <c r="A5207" s="126" t="n">
        <v>46067</v>
      </c>
      <c r="B5207" s="125" t="inlineStr">
        <is>
          <t>Salmon Fillet</t>
        </is>
      </c>
      <c r="C5207" s="127" t="n">
        <v>10</v>
      </c>
      <c r="D5207" s="125" t="n"/>
    </row>
    <row r="5208">
      <c r="A5208" s="126" t="n">
        <v>46067</v>
      </c>
      <c r="B5208" s="125" t="inlineStr">
        <is>
          <t>Mushroom Risotto</t>
        </is>
      </c>
      <c r="C5208" s="127" t="n">
        <v>6</v>
      </c>
      <c r="D5208" s="125" t="n"/>
    </row>
    <row r="5209">
      <c r="A5209" s="126" t="n">
        <v>46067</v>
      </c>
      <c r="B5209" s="125" t="inlineStr">
        <is>
          <t>Cheeseburger</t>
        </is>
      </c>
      <c r="C5209" s="127" t="n">
        <v>25</v>
      </c>
      <c r="D5209" s="125" t="n"/>
    </row>
    <row r="5210">
      <c r="A5210" s="126" t="n">
        <v>46067</v>
      </c>
      <c r="B5210" s="125" t="inlineStr">
        <is>
          <t>Tiramisu</t>
        </is>
      </c>
      <c r="C5210" s="127" t="n">
        <v>15</v>
      </c>
      <c r="D5210" s="125" t="n"/>
    </row>
    <row r="5211">
      <c r="A5211" s="126" t="n">
        <v>46067</v>
      </c>
      <c r="B5211" s="125" t="inlineStr">
        <is>
          <t>Chocolate Fondant</t>
        </is>
      </c>
      <c r="C5211" s="127" t="n">
        <v>9</v>
      </c>
      <c r="D5211" s="125" t="n"/>
    </row>
    <row r="5212">
      <c r="A5212" s="126" t="n">
        <v>46067</v>
      </c>
      <c r="B5212" s="125" t="inlineStr">
        <is>
          <t>Lemon Sorbet</t>
        </is>
      </c>
      <c r="C5212" s="127" t="n">
        <v>3</v>
      </c>
      <c r="D5212" s="125" t="n"/>
    </row>
    <row r="5213">
      <c r="A5213" s="126" t="n">
        <v>46067</v>
      </c>
      <c r="B5213" s="125" t="inlineStr">
        <is>
          <t>Espresso</t>
        </is>
      </c>
      <c r="C5213" s="127" t="n">
        <v>44</v>
      </c>
      <c r="D5213" s="125" t="n"/>
    </row>
    <row r="5214">
      <c r="A5214" s="126" t="n">
        <v>46067</v>
      </c>
      <c r="B5214" s="125" t="inlineStr">
        <is>
          <t>Cappuccino</t>
        </is>
      </c>
      <c r="C5214" s="127" t="n">
        <v>27</v>
      </c>
      <c r="D5214" s="125" t="n"/>
    </row>
    <row r="5215">
      <c r="A5215" s="126" t="n">
        <v>46067</v>
      </c>
      <c r="B5215" s="125" t="inlineStr">
        <is>
          <t>Homemade Lemonade</t>
        </is>
      </c>
      <c r="C5215" s="127" t="n">
        <v>22</v>
      </c>
      <c r="D5215" s="125" t="n"/>
    </row>
    <row r="5216">
      <c r="A5216" s="126" t="n">
        <v>46068</v>
      </c>
      <c r="B5216" s="125" t="inlineStr">
        <is>
          <t>Bruschetta</t>
        </is>
      </c>
      <c r="C5216" s="127" t="n">
        <v>16</v>
      </c>
      <c r="D5216" s="125" t="n"/>
    </row>
    <row r="5217">
      <c r="A5217" s="126" t="n">
        <v>46068</v>
      </c>
      <c r="B5217" s="125" t="inlineStr">
        <is>
          <t>Caesar Salad</t>
        </is>
      </c>
      <c r="C5217" s="127" t="n">
        <v>11</v>
      </c>
      <c r="D5217" s="125" t="n"/>
    </row>
    <row r="5218">
      <c r="A5218" s="126" t="n">
        <v>46068</v>
      </c>
      <c r="B5218" s="125" t="inlineStr">
        <is>
          <t>Tomato Soup</t>
        </is>
      </c>
      <c r="C5218" s="127" t="n">
        <v>13</v>
      </c>
      <c r="D5218" s="125" t="n"/>
    </row>
    <row r="5219">
      <c r="A5219" s="126" t="n">
        <v>46068</v>
      </c>
      <c r="B5219" s="125" t="inlineStr">
        <is>
          <t>Spaghetti Carbonara</t>
        </is>
      </c>
      <c r="C5219" s="127" t="n">
        <v>21</v>
      </c>
      <c r="D5219" s="125" t="n"/>
    </row>
    <row r="5220">
      <c r="A5220" s="126" t="n">
        <v>46068</v>
      </c>
      <c r="B5220" s="125" t="inlineStr">
        <is>
          <t>Pizza Margherita</t>
        </is>
      </c>
      <c r="C5220" s="127" t="n">
        <v>36</v>
      </c>
      <c r="D5220" s="125" t="n"/>
    </row>
    <row r="5221">
      <c r="A5221" s="126" t="n">
        <v>46068</v>
      </c>
      <c r="B5221" s="125" t="inlineStr">
        <is>
          <t>Wiener Schnitzel</t>
        </is>
      </c>
      <c r="C5221" s="127" t="n">
        <v>14</v>
      </c>
      <c r="D5221" s="125" t="n"/>
    </row>
    <row r="5222">
      <c r="A5222" s="126" t="n">
        <v>46068</v>
      </c>
      <c r="B5222" s="125" t="inlineStr">
        <is>
          <t>Salmon Fillet</t>
        </is>
      </c>
      <c r="C5222" s="127" t="n">
        <v>8</v>
      </c>
      <c r="D5222" s="125" t="n"/>
    </row>
    <row r="5223">
      <c r="A5223" s="126" t="n">
        <v>46068</v>
      </c>
      <c r="B5223" s="125" t="inlineStr">
        <is>
          <t>Mushroom Risotto</t>
        </is>
      </c>
      <c r="C5223" s="127" t="n">
        <v>5</v>
      </c>
      <c r="D5223" s="125" t="n"/>
    </row>
    <row r="5224">
      <c r="A5224" s="126" t="n">
        <v>46068</v>
      </c>
      <c r="B5224" s="125" t="inlineStr">
        <is>
          <t>Cheeseburger</t>
        </is>
      </c>
      <c r="C5224" s="127" t="n">
        <v>27</v>
      </c>
      <c r="D5224" s="125" t="n"/>
    </row>
    <row r="5225">
      <c r="A5225" s="126" t="n">
        <v>46068</v>
      </c>
      <c r="B5225" s="125" t="inlineStr">
        <is>
          <t>Tiramisu</t>
        </is>
      </c>
      <c r="C5225" s="127" t="n">
        <v>14</v>
      </c>
      <c r="D5225" s="125" t="n"/>
    </row>
    <row r="5226">
      <c r="A5226" s="126" t="n">
        <v>46068</v>
      </c>
      <c r="B5226" s="125" t="inlineStr">
        <is>
          <t>Chocolate Fondant</t>
        </is>
      </c>
      <c r="C5226" s="127" t="n">
        <v>7</v>
      </c>
      <c r="D5226" s="125" t="n"/>
    </row>
    <row r="5227">
      <c r="A5227" s="126" t="n">
        <v>46068</v>
      </c>
      <c r="B5227" s="125" t="inlineStr">
        <is>
          <t>Lemon Sorbet</t>
        </is>
      </c>
      <c r="C5227" s="127" t="n">
        <v>3</v>
      </c>
      <c r="D5227" s="125" t="n"/>
    </row>
    <row r="5228">
      <c r="A5228" s="126" t="n">
        <v>46068</v>
      </c>
      <c r="B5228" s="125" t="inlineStr">
        <is>
          <t>Espresso</t>
        </is>
      </c>
      <c r="C5228" s="127" t="n">
        <v>30</v>
      </c>
      <c r="D5228" s="125" t="n"/>
    </row>
    <row r="5229">
      <c r="A5229" s="126" t="n">
        <v>46068</v>
      </c>
      <c r="B5229" s="125" t="inlineStr">
        <is>
          <t>Cappuccino</t>
        </is>
      </c>
      <c r="C5229" s="127" t="n">
        <v>29</v>
      </c>
      <c r="D5229" s="125" t="n"/>
    </row>
    <row r="5230">
      <c r="A5230" s="126" t="n">
        <v>46068</v>
      </c>
      <c r="B5230" s="125" t="inlineStr">
        <is>
          <t>Homemade Lemonade</t>
        </is>
      </c>
      <c r="C5230" s="127" t="n">
        <v>11</v>
      </c>
      <c r="D5230" s="125" t="n"/>
    </row>
    <row r="5231">
      <c r="A5231" s="126" t="n">
        <v>46070</v>
      </c>
      <c r="B5231" s="125" t="inlineStr">
        <is>
          <t>Bruschetta</t>
        </is>
      </c>
      <c r="C5231" s="127" t="n">
        <v>10</v>
      </c>
      <c r="D5231" s="125" t="n"/>
    </row>
    <row r="5232">
      <c r="A5232" s="126" t="n">
        <v>46070</v>
      </c>
      <c r="B5232" s="125" t="inlineStr">
        <is>
          <t>Caesar Salad</t>
        </is>
      </c>
      <c r="C5232" s="127" t="n">
        <v>6</v>
      </c>
      <c r="D5232" s="125" t="n"/>
    </row>
    <row r="5233">
      <c r="A5233" s="126" t="n">
        <v>46070</v>
      </c>
      <c r="B5233" s="125" t="inlineStr">
        <is>
          <t>Tomato Soup</t>
        </is>
      </c>
      <c r="C5233" s="127" t="n">
        <v>6</v>
      </c>
      <c r="D5233" s="125" t="n"/>
    </row>
    <row r="5234">
      <c r="A5234" s="126" t="n">
        <v>46070</v>
      </c>
      <c r="B5234" s="125" t="inlineStr">
        <is>
          <t>Spaghetti Carbonara</t>
        </is>
      </c>
      <c r="C5234" s="127" t="n">
        <v>15</v>
      </c>
      <c r="D5234" s="125" t="n"/>
    </row>
    <row r="5235">
      <c r="A5235" s="126" t="n">
        <v>46070</v>
      </c>
      <c r="B5235" s="125" t="inlineStr">
        <is>
          <t>Pizza Margherita</t>
        </is>
      </c>
      <c r="C5235" s="127" t="n">
        <v>24</v>
      </c>
      <c r="D5235" s="125" t="n"/>
    </row>
    <row r="5236">
      <c r="A5236" s="126" t="n">
        <v>46070</v>
      </c>
      <c r="B5236" s="125" t="inlineStr">
        <is>
          <t>Wiener Schnitzel</t>
        </is>
      </c>
      <c r="C5236" s="127" t="n">
        <v>9</v>
      </c>
      <c r="D5236" s="125" t="n"/>
    </row>
    <row r="5237">
      <c r="A5237" s="126" t="n">
        <v>46070</v>
      </c>
      <c r="B5237" s="125" t="inlineStr">
        <is>
          <t>Salmon Fillet</t>
        </is>
      </c>
      <c r="C5237" s="127" t="n">
        <v>4</v>
      </c>
      <c r="D5237" s="125" t="n"/>
    </row>
    <row r="5238">
      <c r="A5238" s="126" t="n">
        <v>46070</v>
      </c>
      <c r="B5238" s="125" t="inlineStr">
        <is>
          <t>Mushroom Risotto</t>
        </is>
      </c>
      <c r="C5238" s="127" t="n">
        <v>3</v>
      </c>
      <c r="D5238" s="125" t="n"/>
    </row>
    <row r="5239">
      <c r="A5239" s="126" t="n">
        <v>46070</v>
      </c>
      <c r="B5239" s="125" t="inlineStr">
        <is>
          <t>Cheeseburger</t>
        </is>
      </c>
      <c r="C5239" s="127" t="n">
        <v>12</v>
      </c>
      <c r="D5239" s="125" t="n"/>
    </row>
    <row r="5240">
      <c r="A5240" s="126" t="n">
        <v>46070</v>
      </c>
      <c r="B5240" s="125" t="inlineStr">
        <is>
          <t>Tiramisu</t>
        </is>
      </c>
      <c r="C5240" s="127" t="n">
        <v>8</v>
      </c>
      <c r="D5240" s="125" t="n"/>
    </row>
    <row r="5241">
      <c r="A5241" s="126" t="n">
        <v>46070</v>
      </c>
      <c r="B5241" s="125" t="inlineStr">
        <is>
          <t>Chocolate Fondant</t>
        </is>
      </c>
      <c r="C5241" s="127" t="n">
        <v>4</v>
      </c>
      <c r="D5241" s="125" t="n"/>
    </row>
    <row r="5242">
      <c r="A5242" s="126" t="n">
        <v>46070</v>
      </c>
      <c r="B5242" s="125" t="inlineStr">
        <is>
          <t>Lemon Sorbet</t>
        </is>
      </c>
      <c r="C5242" s="127" t="n">
        <v>1</v>
      </c>
      <c r="D5242" s="125" t="n"/>
    </row>
    <row r="5243">
      <c r="A5243" s="126" t="n">
        <v>46070</v>
      </c>
      <c r="B5243" s="125" t="inlineStr">
        <is>
          <t>Espresso</t>
        </is>
      </c>
      <c r="C5243" s="127" t="n">
        <v>16</v>
      </c>
      <c r="D5243" s="125" t="n"/>
    </row>
    <row r="5244">
      <c r="A5244" s="126" t="n">
        <v>46070</v>
      </c>
      <c r="B5244" s="125" t="inlineStr">
        <is>
          <t>Cappuccino</t>
        </is>
      </c>
      <c r="C5244" s="127" t="n">
        <v>18</v>
      </c>
      <c r="D5244" s="125" t="n"/>
    </row>
    <row r="5245">
      <c r="A5245" s="126" t="n">
        <v>46070</v>
      </c>
      <c r="B5245" s="125" t="inlineStr">
        <is>
          <t>Homemade Lemonade</t>
        </is>
      </c>
      <c r="C5245" s="127" t="n">
        <v>7</v>
      </c>
      <c r="D5245" s="125" t="n"/>
    </row>
    <row r="5246">
      <c r="A5246" s="126" t="n">
        <v>46071</v>
      </c>
      <c r="B5246" s="125" t="inlineStr">
        <is>
          <t>Bruschetta</t>
        </is>
      </c>
      <c r="C5246" s="127" t="n">
        <v>10</v>
      </c>
      <c r="D5246" s="125" t="n"/>
    </row>
    <row r="5247">
      <c r="A5247" s="126" t="n">
        <v>46071</v>
      </c>
      <c r="B5247" s="125" t="inlineStr">
        <is>
          <t>Caesar Salad</t>
        </is>
      </c>
      <c r="C5247" s="127" t="n">
        <v>12</v>
      </c>
      <c r="D5247" s="125" t="n"/>
    </row>
    <row r="5248">
      <c r="A5248" s="126" t="n">
        <v>46071</v>
      </c>
      <c r="B5248" s="125" t="inlineStr">
        <is>
          <t>Tomato Soup</t>
        </is>
      </c>
      <c r="C5248" s="127" t="n">
        <v>6</v>
      </c>
      <c r="D5248" s="125" t="n"/>
    </row>
    <row r="5249">
      <c r="A5249" s="126" t="n">
        <v>46071</v>
      </c>
      <c r="B5249" s="125" t="inlineStr">
        <is>
          <t>Spaghetti Carbonara</t>
        </is>
      </c>
      <c r="C5249" s="127" t="n">
        <v>18</v>
      </c>
      <c r="D5249" s="125" t="n"/>
    </row>
    <row r="5250">
      <c r="A5250" s="126" t="n">
        <v>46071</v>
      </c>
      <c r="B5250" s="125" t="inlineStr">
        <is>
          <t>Pizza Margherita</t>
        </is>
      </c>
      <c r="C5250" s="127" t="n">
        <v>22</v>
      </c>
      <c r="D5250" s="125" t="n"/>
    </row>
    <row r="5251">
      <c r="A5251" s="126" t="n">
        <v>46071</v>
      </c>
      <c r="B5251" s="125" t="inlineStr">
        <is>
          <t>Wiener Schnitzel</t>
        </is>
      </c>
      <c r="C5251" s="127" t="n">
        <v>15</v>
      </c>
      <c r="D5251" s="125" t="n"/>
    </row>
    <row r="5252">
      <c r="A5252" s="126" t="n">
        <v>46071</v>
      </c>
      <c r="B5252" s="125" t="inlineStr">
        <is>
          <t>Salmon Fillet</t>
        </is>
      </c>
      <c r="C5252" s="127" t="n">
        <v>4</v>
      </c>
      <c r="D5252" s="125" t="n"/>
    </row>
    <row r="5253">
      <c r="A5253" s="126" t="n">
        <v>46071</v>
      </c>
      <c r="B5253" s="125" t="inlineStr">
        <is>
          <t>Mushroom Risotto</t>
        </is>
      </c>
      <c r="C5253" s="127" t="n">
        <v>2</v>
      </c>
      <c r="D5253" s="125" t="n"/>
    </row>
    <row r="5254">
      <c r="A5254" s="126" t="n">
        <v>46071</v>
      </c>
      <c r="B5254" s="125" t="inlineStr">
        <is>
          <t>Cheeseburger</t>
        </is>
      </c>
      <c r="C5254" s="127" t="n">
        <v>11</v>
      </c>
      <c r="D5254" s="125" t="n"/>
    </row>
    <row r="5255">
      <c r="A5255" s="126" t="n">
        <v>46071</v>
      </c>
      <c r="B5255" s="125" t="inlineStr">
        <is>
          <t>Tiramisu</t>
        </is>
      </c>
      <c r="C5255" s="127" t="n">
        <v>12</v>
      </c>
      <c r="D5255" s="125" t="n"/>
    </row>
    <row r="5256">
      <c r="A5256" s="126" t="n">
        <v>46071</v>
      </c>
      <c r="B5256" s="125" t="inlineStr">
        <is>
          <t>Chocolate Fondant</t>
        </is>
      </c>
      <c r="C5256" s="127" t="n">
        <v>5</v>
      </c>
      <c r="D5256" s="125" t="n"/>
    </row>
    <row r="5257">
      <c r="A5257" s="126" t="n">
        <v>46071</v>
      </c>
      <c r="B5257" s="125" t="inlineStr">
        <is>
          <t>Lemon Sorbet</t>
        </is>
      </c>
      <c r="C5257" s="127" t="n">
        <v>3</v>
      </c>
      <c r="D5257" s="125" t="n"/>
    </row>
    <row r="5258">
      <c r="A5258" s="126" t="n">
        <v>46071</v>
      </c>
      <c r="B5258" s="125" t="inlineStr">
        <is>
          <t>Espresso</t>
        </is>
      </c>
      <c r="C5258" s="127" t="n">
        <v>23</v>
      </c>
      <c r="D5258" s="125" t="n"/>
    </row>
    <row r="5259">
      <c r="A5259" s="126" t="n">
        <v>46071</v>
      </c>
      <c r="B5259" s="125" t="inlineStr">
        <is>
          <t>Cappuccino</t>
        </is>
      </c>
      <c r="C5259" s="127" t="n">
        <v>23</v>
      </c>
      <c r="D5259" s="125" t="n"/>
    </row>
    <row r="5260">
      <c r="A5260" s="126" t="n">
        <v>46071</v>
      </c>
      <c r="B5260" s="125" t="inlineStr">
        <is>
          <t>Homemade Lemonade</t>
        </is>
      </c>
      <c r="C5260" s="127" t="n">
        <v>8</v>
      </c>
      <c r="D5260" s="125" t="n"/>
    </row>
    <row r="5261">
      <c r="A5261" s="126" t="n">
        <v>46072</v>
      </c>
      <c r="B5261" s="125" t="inlineStr">
        <is>
          <t>Bruschetta</t>
        </is>
      </c>
      <c r="C5261" s="127" t="n">
        <v>14</v>
      </c>
      <c r="D5261" s="125" t="n"/>
    </row>
    <row r="5262">
      <c r="A5262" s="126" t="n">
        <v>46072</v>
      </c>
      <c r="B5262" s="125" t="inlineStr">
        <is>
          <t>Caesar Salad</t>
        </is>
      </c>
      <c r="C5262" s="127" t="n">
        <v>9</v>
      </c>
      <c r="D5262" s="125" t="n"/>
    </row>
    <row r="5263">
      <c r="A5263" s="126" t="n">
        <v>46072</v>
      </c>
      <c r="B5263" s="125" t="inlineStr">
        <is>
          <t>Tomato Soup</t>
        </is>
      </c>
      <c r="C5263" s="127" t="n">
        <v>7</v>
      </c>
      <c r="D5263" s="125" t="n"/>
    </row>
    <row r="5264">
      <c r="A5264" s="126" t="n">
        <v>46072</v>
      </c>
      <c r="B5264" s="125" t="inlineStr">
        <is>
          <t>Spaghetti Carbonara</t>
        </is>
      </c>
      <c r="C5264" s="127" t="n">
        <v>21</v>
      </c>
      <c r="D5264" s="125" t="n"/>
    </row>
    <row r="5265">
      <c r="A5265" s="126" t="n">
        <v>46072</v>
      </c>
      <c r="B5265" s="125" t="inlineStr">
        <is>
          <t>Pizza Margherita</t>
        </is>
      </c>
      <c r="C5265" s="127" t="n">
        <v>34</v>
      </c>
      <c r="D5265" s="125" t="n"/>
    </row>
    <row r="5266">
      <c r="A5266" s="126" t="n">
        <v>46072</v>
      </c>
      <c r="B5266" s="125" t="inlineStr">
        <is>
          <t>Wiener Schnitzel</t>
        </is>
      </c>
      <c r="C5266" s="127" t="n">
        <v>12</v>
      </c>
      <c r="D5266" s="125" t="n"/>
    </row>
    <row r="5267">
      <c r="A5267" s="126" t="n">
        <v>46072</v>
      </c>
      <c r="B5267" s="125" t="inlineStr">
        <is>
          <t>Salmon Fillet</t>
        </is>
      </c>
      <c r="C5267" s="127" t="n">
        <v>4</v>
      </c>
      <c r="D5267" s="125" t="n"/>
    </row>
    <row r="5268">
      <c r="A5268" s="126" t="n">
        <v>46072</v>
      </c>
      <c r="B5268" s="125" t="inlineStr">
        <is>
          <t>Mushroom Risotto</t>
        </is>
      </c>
      <c r="C5268" s="127" t="n">
        <v>3</v>
      </c>
      <c r="D5268" s="125" t="n"/>
    </row>
    <row r="5269">
      <c r="A5269" s="126" t="n">
        <v>46072</v>
      </c>
      <c r="B5269" s="125" t="inlineStr">
        <is>
          <t>Cheeseburger</t>
        </is>
      </c>
      <c r="C5269" s="127" t="n">
        <v>14</v>
      </c>
      <c r="D5269" s="125" t="n"/>
    </row>
    <row r="5270">
      <c r="A5270" s="126" t="n">
        <v>46072</v>
      </c>
      <c r="B5270" s="125" t="inlineStr">
        <is>
          <t>Tiramisu</t>
        </is>
      </c>
      <c r="C5270" s="127" t="n">
        <v>13</v>
      </c>
      <c r="D5270" s="125" t="n"/>
    </row>
    <row r="5271">
      <c r="A5271" s="126" t="n">
        <v>46072</v>
      </c>
      <c r="B5271" s="125" t="inlineStr">
        <is>
          <t>Chocolate Fondant</t>
        </is>
      </c>
      <c r="C5271" s="127" t="n">
        <v>5</v>
      </c>
      <c r="D5271" s="125" t="n"/>
    </row>
    <row r="5272">
      <c r="A5272" s="126" t="n">
        <v>46072</v>
      </c>
      <c r="B5272" s="125" t="inlineStr">
        <is>
          <t>Lemon Sorbet</t>
        </is>
      </c>
      <c r="C5272" s="127" t="n">
        <v>2</v>
      </c>
      <c r="D5272" s="125" t="n"/>
    </row>
    <row r="5273">
      <c r="A5273" s="126" t="n">
        <v>46072</v>
      </c>
      <c r="B5273" s="125" t="inlineStr">
        <is>
          <t>Espresso</t>
        </is>
      </c>
      <c r="C5273" s="127" t="n">
        <v>30</v>
      </c>
      <c r="D5273" s="125" t="n"/>
    </row>
    <row r="5274">
      <c r="A5274" s="126" t="n">
        <v>46072</v>
      </c>
      <c r="B5274" s="125" t="inlineStr">
        <is>
          <t>Cappuccino</t>
        </is>
      </c>
      <c r="C5274" s="127" t="n">
        <v>28</v>
      </c>
      <c r="D5274" s="125" t="n"/>
    </row>
    <row r="5275">
      <c r="A5275" s="126" t="n">
        <v>46072</v>
      </c>
      <c r="B5275" s="125" t="inlineStr">
        <is>
          <t>Homemade Lemonade</t>
        </is>
      </c>
      <c r="C5275" s="127" t="n">
        <v>11</v>
      </c>
      <c r="D5275" s="125" t="n"/>
    </row>
    <row r="5276">
      <c r="A5276" s="126" t="n">
        <v>46073</v>
      </c>
      <c r="B5276" s="125" t="inlineStr">
        <is>
          <t>Bruschetta</t>
        </is>
      </c>
      <c r="C5276" s="127" t="n">
        <v>11</v>
      </c>
      <c r="D5276" s="125" t="n"/>
    </row>
    <row r="5277">
      <c r="A5277" s="126" t="n">
        <v>46073</v>
      </c>
      <c r="B5277" s="125" t="inlineStr">
        <is>
          <t>Caesar Salad</t>
        </is>
      </c>
      <c r="C5277" s="127" t="n">
        <v>7</v>
      </c>
      <c r="D5277" s="125" t="n"/>
    </row>
    <row r="5278">
      <c r="A5278" s="126" t="n">
        <v>46073</v>
      </c>
      <c r="B5278" s="125" t="inlineStr">
        <is>
          <t>Tomato Soup</t>
        </is>
      </c>
      <c r="C5278" s="127" t="n">
        <v>11</v>
      </c>
      <c r="D5278" s="125" t="n"/>
    </row>
    <row r="5279">
      <c r="A5279" s="126" t="n">
        <v>46073</v>
      </c>
      <c r="B5279" s="125" t="inlineStr">
        <is>
          <t>Spaghetti Carbonara</t>
        </is>
      </c>
      <c r="C5279" s="127" t="n">
        <v>24</v>
      </c>
      <c r="D5279" s="125" t="n"/>
    </row>
    <row r="5280">
      <c r="A5280" s="126" t="n">
        <v>46073</v>
      </c>
      <c r="B5280" s="125" t="inlineStr">
        <is>
          <t>Pizza Margherita</t>
        </is>
      </c>
      <c r="C5280" s="127" t="n">
        <v>32</v>
      </c>
      <c r="D5280" s="125" t="n"/>
    </row>
    <row r="5281">
      <c r="A5281" s="126" t="n">
        <v>46073</v>
      </c>
      <c r="B5281" s="125" t="inlineStr">
        <is>
          <t>Wiener Schnitzel</t>
        </is>
      </c>
      <c r="C5281" s="127" t="n">
        <v>21</v>
      </c>
      <c r="D5281" s="125" t="n"/>
    </row>
    <row r="5282">
      <c r="A5282" s="126" t="n">
        <v>46073</v>
      </c>
      <c r="B5282" s="125" t="inlineStr">
        <is>
          <t>Salmon Fillet</t>
        </is>
      </c>
      <c r="C5282" s="127" t="n">
        <v>7</v>
      </c>
      <c r="D5282" s="125" t="n"/>
    </row>
    <row r="5283">
      <c r="A5283" s="126" t="n">
        <v>46073</v>
      </c>
      <c r="B5283" s="125" t="inlineStr">
        <is>
          <t>Mushroom Risotto</t>
        </is>
      </c>
      <c r="C5283" s="127" t="n">
        <v>4</v>
      </c>
      <c r="D5283" s="125" t="n"/>
    </row>
    <row r="5284">
      <c r="A5284" s="126" t="n">
        <v>46073</v>
      </c>
      <c r="B5284" s="125" t="inlineStr">
        <is>
          <t>Cheeseburger</t>
        </is>
      </c>
      <c r="C5284" s="127" t="n">
        <v>20</v>
      </c>
      <c r="D5284" s="125" t="n"/>
    </row>
    <row r="5285">
      <c r="A5285" s="126" t="n">
        <v>46073</v>
      </c>
      <c r="B5285" s="125" t="inlineStr">
        <is>
          <t>Tiramisu</t>
        </is>
      </c>
      <c r="C5285" s="127" t="n">
        <v>17</v>
      </c>
      <c r="D5285" s="125" t="n"/>
    </row>
    <row r="5286">
      <c r="A5286" s="126" t="n">
        <v>46073</v>
      </c>
      <c r="B5286" s="125" t="inlineStr">
        <is>
          <t>Chocolate Fondant</t>
        </is>
      </c>
      <c r="C5286" s="127" t="n">
        <v>7</v>
      </c>
      <c r="D5286" s="125" t="n"/>
    </row>
    <row r="5287">
      <c r="A5287" s="126" t="n">
        <v>46073</v>
      </c>
      <c r="B5287" s="125" t="inlineStr">
        <is>
          <t>Lemon Sorbet</t>
        </is>
      </c>
      <c r="C5287" s="127" t="n">
        <v>3</v>
      </c>
      <c r="D5287" s="125" t="n"/>
    </row>
    <row r="5288">
      <c r="A5288" s="126" t="n">
        <v>46073</v>
      </c>
      <c r="B5288" s="125" t="inlineStr">
        <is>
          <t>Espresso</t>
        </is>
      </c>
      <c r="C5288" s="127" t="n">
        <v>35</v>
      </c>
      <c r="D5288" s="125" t="n"/>
    </row>
    <row r="5289">
      <c r="A5289" s="126" t="n">
        <v>46073</v>
      </c>
      <c r="B5289" s="125" t="inlineStr">
        <is>
          <t>Cappuccino</t>
        </is>
      </c>
      <c r="C5289" s="127" t="n">
        <v>19</v>
      </c>
      <c r="D5289" s="125" t="n"/>
    </row>
    <row r="5290">
      <c r="A5290" s="126" t="n">
        <v>46073</v>
      </c>
      <c r="B5290" s="125" t="inlineStr">
        <is>
          <t>Homemade Lemonade</t>
        </is>
      </c>
      <c r="C5290" s="127" t="n">
        <v>18</v>
      </c>
      <c r="D5290" s="125" t="n"/>
    </row>
    <row r="5291">
      <c r="A5291" s="126" t="n">
        <v>46074</v>
      </c>
      <c r="B5291" s="125" t="inlineStr">
        <is>
          <t>Bruschetta</t>
        </is>
      </c>
      <c r="C5291" s="127" t="n">
        <v>12</v>
      </c>
      <c r="D5291" s="125" t="n"/>
    </row>
    <row r="5292">
      <c r="A5292" s="126" t="n">
        <v>46074</v>
      </c>
      <c r="B5292" s="125" t="inlineStr">
        <is>
          <t>Caesar Salad</t>
        </is>
      </c>
      <c r="C5292" s="127" t="n">
        <v>12</v>
      </c>
      <c r="D5292" s="125" t="n"/>
    </row>
    <row r="5293">
      <c r="A5293" s="126" t="n">
        <v>46074</v>
      </c>
      <c r="B5293" s="125" t="inlineStr">
        <is>
          <t>Tomato Soup</t>
        </is>
      </c>
      <c r="C5293" s="127" t="n">
        <v>13</v>
      </c>
      <c r="D5293" s="125" t="n"/>
    </row>
    <row r="5294">
      <c r="A5294" s="126" t="n">
        <v>46074</v>
      </c>
      <c r="B5294" s="125" t="inlineStr">
        <is>
          <t>Spaghetti Carbonara</t>
        </is>
      </c>
      <c r="C5294" s="127" t="n">
        <v>25</v>
      </c>
      <c r="D5294" s="125" t="n"/>
    </row>
    <row r="5295">
      <c r="A5295" s="126" t="n">
        <v>46074</v>
      </c>
      <c r="B5295" s="125" t="inlineStr">
        <is>
          <t>Pizza Margherita</t>
        </is>
      </c>
      <c r="C5295" s="127" t="n">
        <v>56</v>
      </c>
      <c r="D5295" s="125" t="n"/>
    </row>
    <row r="5296">
      <c r="A5296" s="126" t="n">
        <v>46074</v>
      </c>
      <c r="B5296" s="125" t="inlineStr">
        <is>
          <t>Wiener Schnitzel</t>
        </is>
      </c>
      <c r="C5296" s="127" t="n">
        <v>23</v>
      </c>
      <c r="D5296" s="125" t="n"/>
    </row>
    <row r="5297">
      <c r="A5297" s="126" t="n">
        <v>46074</v>
      </c>
      <c r="B5297" s="125" t="inlineStr">
        <is>
          <t>Salmon Fillet</t>
        </is>
      </c>
      <c r="C5297" s="127" t="n">
        <v>8</v>
      </c>
      <c r="D5297" s="125" t="n"/>
    </row>
    <row r="5298">
      <c r="A5298" s="126" t="n">
        <v>46074</v>
      </c>
      <c r="B5298" s="125" t="inlineStr">
        <is>
          <t>Mushroom Risotto</t>
        </is>
      </c>
      <c r="C5298" s="127" t="n">
        <v>6</v>
      </c>
      <c r="D5298" s="125" t="n"/>
    </row>
    <row r="5299">
      <c r="A5299" s="126" t="n">
        <v>46074</v>
      </c>
      <c r="B5299" s="125" t="inlineStr">
        <is>
          <t>Cheeseburger</t>
        </is>
      </c>
      <c r="C5299" s="127" t="n">
        <v>38</v>
      </c>
      <c r="D5299" s="125" t="n"/>
    </row>
    <row r="5300">
      <c r="A5300" s="126" t="n">
        <v>46074</v>
      </c>
      <c r="B5300" s="125" t="inlineStr">
        <is>
          <t>Tiramisu</t>
        </is>
      </c>
      <c r="C5300" s="127" t="n">
        <v>21</v>
      </c>
      <c r="D5300" s="125" t="n"/>
    </row>
    <row r="5301">
      <c r="A5301" s="126" t="n">
        <v>46074</v>
      </c>
      <c r="B5301" s="125" t="inlineStr">
        <is>
          <t>Chocolate Fondant</t>
        </is>
      </c>
      <c r="C5301" s="127" t="n">
        <v>7</v>
      </c>
      <c r="D5301" s="125" t="n"/>
    </row>
    <row r="5302">
      <c r="A5302" s="126" t="n">
        <v>46074</v>
      </c>
      <c r="B5302" s="125" t="inlineStr">
        <is>
          <t>Lemon Sorbet</t>
        </is>
      </c>
      <c r="C5302" s="127" t="n">
        <v>4</v>
      </c>
      <c r="D5302" s="125" t="n"/>
    </row>
    <row r="5303">
      <c r="A5303" s="126" t="n">
        <v>46074</v>
      </c>
      <c r="B5303" s="125" t="inlineStr">
        <is>
          <t>Espresso</t>
        </is>
      </c>
      <c r="C5303" s="127" t="n">
        <v>30</v>
      </c>
      <c r="D5303" s="125" t="n"/>
    </row>
    <row r="5304">
      <c r="A5304" s="126" t="n">
        <v>46074</v>
      </c>
      <c r="B5304" s="125" t="inlineStr">
        <is>
          <t>Cappuccino</t>
        </is>
      </c>
      <c r="C5304" s="127" t="n">
        <v>31</v>
      </c>
      <c r="D5304" s="125" t="n"/>
    </row>
    <row r="5305">
      <c r="A5305" s="126" t="n">
        <v>46074</v>
      </c>
      <c r="B5305" s="125" t="inlineStr">
        <is>
          <t>Homemade Lemonade</t>
        </is>
      </c>
      <c r="C5305" s="127" t="n">
        <v>18</v>
      </c>
      <c r="D5305" s="125" t="n"/>
    </row>
    <row r="5306">
      <c r="A5306" s="126" t="n">
        <v>46075</v>
      </c>
      <c r="B5306" s="125" t="inlineStr">
        <is>
          <t>Bruschetta</t>
        </is>
      </c>
      <c r="C5306" s="127" t="n">
        <v>14</v>
      </c>
      <c r="D5306" s="125" t="n"/>
    </row>
    <row r="5307">
      <c r="A5307" s="126" t="n">
        <v>46075</v>
      </c>
      <c r="B5307" s="125" t="inlineStr">
        <is>
          <t>Caesar Salad</t>
        </is>
      </c>
      <c r="C5307" s="127" t="n">
        <v>9</v>
      </c>
      <c r="D5307" s="125" t="n"/>
    </row>
    <row r="5308">
      <c r="A5308" s="126" t="n">
        <v>46075</v>
      </c>
      <c r="B5308" s="125" t="inlineStr">
        <is>
          <t>Tomato Soup</t>
        </is>
      </c>
      <c r="C5308" s="127" t="n">
        <v>13</v>
      </c>
      <c r="D5308" s="125" t="n"/>
    </row>
    <row r="5309">
      <c r="A5309" s="126" t="n">
        <v>46075</v>
      </c>
      <c r="B5309" s="125" t="inlineStr">
        <is>
          <t>Spaghetti Carbonara</t>
        </is>
      </c>
      <c r="C5309" s="127" t="n">
        <v>32</v>
      </c>
      <c r="D5309" s="125" t="n"/>
    </row>
    <row r="5310">
      <c r="A5310" s="126" t="n">
        <v>46075</v>
      </c>
      <c r="B5310" s="125" t="inlineStr">
        <is>
          <t>Pizza Margherita</t>
        </is>
      </c>
      <c r="C5310" s="127" t="n">
        <v>26</v>
      </c>
      <c r="D5310" s="125" t="n"/>
    </row>
    <row r="5311">
      <c r="A5311" s="126" t="n">
        <v>46075</v>
      </c>
      <c r="B5311" s="125" t="inlineStr">
        <is>
          <t>Wiener Schnitzel</t>
        </is>
      </c>
      <c r="C5311" s="127" t="n">
        <v>19</v>
      </c>
      <c r="D5311" s="125" t="n"/>
    </row>
    <row r="5312">
      <c r="A5312" s="126" t="n">
        <v>46075</v>
      </c>
      <c r="B5312" s="125" t="inlineStr">
        <is>
          <t>Salmon Fillet</t>
        </is>
      </c>
      <c r="C5312" s="127" t="n">
        <v>6</v>
      </c>
      <c r="D5312" s="125" t="n"/>
    </row>
    <row r="5313">
      <c r="A5313" s="126" t="n">
        <v>46075</v>
      </c>
      <c r="B5313" s="125" t="inlineStr">
        <is>
          <t>Mushroom Risotto</t>
        </is>
      </c>
      <c r="C5313" s="127" t="n">
        <v>5</v>
      </c>
      <c r="D5313" s="125" t="n"/>
    </row>
    <row r="5314">
      <c r="A5314" s="126" t="n">
        <v>46075</v>
      </c>
      <c r="B5314" s="125" t="inlineStr">
        <is>
          <t>Cheeseburger</t>
        </is>
      </c>
      <c r="C5314" s="127" t="n">
        <v>26</v>
      </c>
      <c r="D5314" s="125" t="n"/>
    </row>
    <row r="5315">
      <c r="A5315" s="126" t="n">
        <v>46075</v>
      </c>
      <c r="B5315" s="125" t="inlineStr">
        <is>
          <t>Tiramisu</t>
        </is>
      </c>
      <c r="C5315" s="127" t="n">
        <v>16</v>
      </c>
      <c r="D5315" s="125" t="n"/>
    </row>
    <row r="5316">
      <c r="A5316" s="126" t="n">
        <v>46075</v>
      </c>
      <c r="B5316" s="125" t="inlineStr">
        <is>
          <t>Chocolate Fondant</t>
        </is>
      </c>
      <c r="C5316" s="127" t="n">
        <v>6</v>
      </c>
      <c r="D5316" s="125" t="n"/>
    </row>
    <row r="5317">
      <c r="A5317" s="126" t="n">
        <v>46075</v>
      </c>
      <c r="B5317" s="125" t="inlineStr">
        <is>
          <t>Lemon Sorbet</t>
        </is>
      </c>
      <c r="C5317" s="127" t="n">
        <v>2</v>
      </c>
      <c r="D5317" s="125" t="n"/>
    </row>
    <row r="5318">
      <c r="A5318" s="126" t="n">
        <v>46075</v>
      </c>
      <c r="B5318" s="125" t="inlineStr">
        <is>
          <t>Espresso</t>
        </is>
      </c>
      <c r="C5318" s="127" t="n">
        <v>28</v>
      </c>
      <c r="D5318" s="125" t="n"/>
    </row>
    <row r="5319">
      <c r="A5319" s="126" t="n">
        <v>46075</v>
      </c>
      <c r="B5319" s="125" t="inlineStr">
        <is>
          <t>Cappuccino</t>
        </is>
      </c>
      <c r="C5319" s="127" t="n">
        <v>34</v>
      </c>
      <c r="D5319" s="125" t="n"/>
    </row>
    <row r="5320">
      <c r="A5320" s="126" t="n">
        <v>46075</v>
      </c>
      <c r="B5320" s="125" t="inlineStr">
        <is>
          <t>Homemade Lemonade</t>
        </is>
      </c>
      <c r="C5320" s="127" t="n">
        <v>12</v>
      </c>
      <c r="D5320" s="125" t="n"/>
    </row>
    <row r="5321">
      <c r="A5321" s="126" t="n">
        <v>46077</v>
      </c>
      <c r="B5321" s="125" t="inlineStr">
        <is>
          <t>Bruschetta</t>
        </is>
      </c>
      <c r="C5321" s="127" t="n">
        <v>10</v>
      </c>
      <c r="D5321" s="125" t="n"/>
    </row>
    <row r="5322">
      <c r="A5322" s="126" t="n">
        <v>46077</v>
      </c>
      <c r="B5322" s="125" t="inlineStr">
        <is>
          <t>Caesar Salad</t>
        </is>
      </c>
      <c r="C5322" s="127" t="n">
        <v>7</v>
      </c>
      <c r="D5322" s="125" t="n"/>
    </row>
    <row r="5323">
      <c r="A5323" s="126" t="n">
        <v>46077</v>
      </c>
      <c r="B5323" s="125" t="inlineStr">
        <is>
          <t>Tomato Soup</t>
        </is>
      </c>
      <c r="C5323" s="127" t="n">
        <v>6</v>
      </c>
      <c r="D5323" s="125" t="n"/>
    </row>
    <row r="5324">
      <c r="A5324" s="126" t="n">
        <v>46077</v>
      </c>
      <c r="B5324" s="125" t="inlineStr">
        <is>
          <t>Spaghetti Carbonara</t>
        </is>
      </c>
      <c r="C5324" s="127" t="n">
        <v>20</v>
      </c>
      <c r="D5324" s="125" t="n"/>
    </row>
    <row r="5325">
      <c r="A5325" s="126" t="n">
        <v>46077</v>
      </c>
      <c r="B5325" s="125" t="inlineStr">
        <is>
          <t>Pizza Margherita</t>
        </is>
      </c>
      <c r="C5325" s="127" t="n">
        <v>20</v>
      </c>
      <c r="D5325" s="125" t="n"/>
    </row>
    <row r="5326">
      <c r="A5326" s="126" t="n">
        <v>46077</v>
      </c>
      <c r="B5326" s="125" t="inlineStr">
        <is>
          <t>Wiener Schnitzel</t>
        </is>
      </c>
      <c r="C5326" s="127" t="n">
        <v>10</v>
      </c>
      <c r="D5326" s="125" t="n"/>
    </row>
    <row r="5327">
      <c r="A5327" s="126" t="n">
        <v>46077</v>
      </c>
      <c r="B5327" s="125" t="inlineStr">
        <is>
          <t>Salmon Fillet</t>
        </is>
      </c>
      <c r="C5327" s="127" t="n">
        <v>3</v>
      </c>
      <c r="D5327" s="125" t="n"/>
    </row>
    <row r="5328">
      <c r="A5328" s="126" t="n">
        <v>46077</v>
      </c>
      <c r="B5328" s="125" t="inlineStr">
        <is>
          <t>Mushroom Risotto</t>
        </is>
      </c>
      <c r="C5328" s="127" t="n">
        <v>4</v>
      </c>
      <c r="D5328" s="125" t="n"/>
    </row>
    <row r="5329">
      <c r="A5329" s="126" t="n">
        <v>46077</v>
      </c>
      <c r="B5329" s="125" t="inlineStr">
        <is>
          <t>Cheeseburger</t>
        </is>
      </c>
      <c r="C5329" s="127" t="n">
        <v>18</v>
      </c>
      <c r="D5329" s="125" t="n"/>
    </row>
    <row r="5330">
      <c r="A5330" s="126" t="n">
        <v>46077</v>
      </c>
      <c r="B5330" s="125" t="inlineStr">
        <is>
          <t>Tiramisu</t>
        </is>
      </c>
      <c r="C5330" s="127" t="n">
        <v>11</v>
      </c>
      <c r="D5330" s="125" t="n"/>
    </row>
    <row r="5331">
      <c r="A5331" s="126" t="n">
        <v>46077</v>
      </c>
      <c r="B5331" s="125" t="inlineStr">
        <is>
          <t>Chocolate Fondant</t>
        </is>
      </c>
      <c r="C5331" s="127" t="n">
        <v>4</v>
      </c>
      <c r="D5331" s="125" t="n"/>
    </row>
    <row r="5332">
      <c r="A5332" s="126" t="n">
        <v>46077</v>
      </c>
      <c r="B5332" s="125" t="inlineStr">
        <is>
          <t>Espresso</t>
        </is>
      </c>
      <c r="C5332" s="127" t="n">
        <v>19</v>
      </c>
      <c r="D5332" s="125" t="n"/>
    </row>
    <row r="5333">
      <c r="A5333" s="126" t="n">
        <v>46077</v>
      </c>
      <c r="B5333" s="125" t="inlineStr">
        <is>
          <t>Cappuccino</t>
        </is>
      </c>
      <c r="C5333" s="127" t="n">
        <v>17</v>
      </c>
      <c r="D5333" s="125" t="n"/>
    </row>
    <row r="5334">
      <c r="A5334" s="126" t="n">
        <v>46077</v>
      </c>
      <c r="B5334" s="125" t="inlineStr">
        <is>
          <t>Homemade Lemonade</t>
        </is>
      </c>
      <c r="C5334" s="127" t="n">
        <v>9</v>
      </c>
      <c r="D5334" s="125" t="n"/>
    </row>
    <row r="5335">
      <c r="A5335" s="126" t="n">
        <v>46078</v>
      </c>
      <c r="B5335" s="125" t="inlineStr">
        <is>
          <t>Bruschetta</t>
        </is>
      </c>
      <c r="C5335" s="127" t="n">
        <v>9</v>
      </c>
      <c r="D5335" s="125" t="n"/>
    </row>
    <row r="5336">
      <c r="A5336" s="126" t="n">
        <v>46078</v>
      </c>
      <c r="B5336" s="125" t="inlineStr">
        <is>
          <t>Caesar Salad</t>
        </is>
      </c>
      <c r="C5336" s="127" t="n">
        <v>10</v>
      </c>
      <c r="D5336" s="125" t="n"/>
    </row>
    <row r="5337">
      <c r="A5337" s="126" t="n">
        <v>46078</v>
      </c>
      <c r="B5337" s="125" t="inlineStr">
        <is>
          <t>Tomato Soup</t>
        </is>
      </c>
      <c r="C5337" s="127" t="n">
        <v>6</v>
      </c>
      <c r="D5337" s="125" t="n"/>
    </row>
    <row r="5338">
      <c r="A5338" s="126" t="n">
        <v>46078</v>
      </c>
      <c r="B5338" s="125" t="inlineStr">
        <is>
          <t>Spaghetti Carbonara</t>
        </is>
      </c>
      <c r="C5338" s="127" t="n">
        <v>16</v>
      </c>
      <c r="D5338" s="125" t="n"/>
    </row>
    <row r="5339">
      <c r="A5339" s="126" t="n">
        <v>46078</v>
      </c>
      <c r="B5339" s="125" t="inlineStr">
        <is>
          <t>Pizza Margherita</t>
        </is>
      </c>
      <c r="C5339" s="127" t="n">
        <v>25</v>
      </c>
      <c r="D5339" s="125" t="n"/>
    </row>
    <row r="5340">
      <c r="A5340" s="126" t="n">
        <v>46078</v>
      </c>
      <c r="B5340" s="125" t="inlineStr">
        <is>
          <t>Wiener Schnitzel</t>
        </is>
      </c>
      <c r="C5340" s="127" t="n">
        <v>14</v>
      </c>
      <c r="D5340" s="125" t="n"/>
    </row>
    <row r="5341">
      <c r="A5341" s="126" t="n">
        <v>46078</v>
      </c>
      <c r="B5341" s="125" t="inlineStr">
        <is>
          <t>Salmon Fillet</t>
        </is>
      </c>
      <c r="C5341" s="127" t="n">
        <v>4</v>
      </c>
      <c r="D5341" s="125" t="n"/>
    </row>
    <row r="5342">
      <c r="A5342" s="126" t="n">
        <v>46078</v>
      </c>
      <c r="B5342" s="125" t="inlineStr">
        <is>
          <t>Mushroom Risotto</t>
        </is>
      </c>
      <c r="C5342" s="127" t="n">
        <v>5</v>
      </c>
      <c r="D5342" s="125" t="n"/>
    </row>
    <row r="5343">
      <c r="A5343" s="126" t="n">
        <v>46078</v>
      </c>
      <c r="B5343" s="125" t="inlineStr">
        <is>
          <t>Cheeseburger</t>
        </is>
      </c>
      <c r="C5343" s="127" t="n">
        <v>12</v>
      </c>
      <c r="D5343" s="125" t="n"/>
    </row>
    <row r="5344">
      <c r="A5344" s="126" t="n">
        <v>46078</v>
      </c>
      <c r="B5344" s="125" t="inlineStr">
        <is>
          <t>Tiramisu</t>
        </is>
      </c>
      <c r="C5344" s="127" t="n">
        <v>15</v>
      </c>
      <c r="D5344" s="125" t="n"/>
    </row>
    <row r="5345">
      <c r="A5345" s="126" t="n">
        <v>46078</v>
      </c>
      <c r="B5345" s="125" t="inlineStr">
        <is>
          <t>Chocolate Fondant</t>
        </is>
      </c>
      <c r="C5345" s="127" t="n">
        <v>7</v>
      </c>
      <c r="D5345" s="125" t="n"/>
    </row>
    <row r="5346">
      <c r="A5346" s="126" t="n">
        <v>46078</v>
      </c>
      <c r="B5346" s="125" t="inlineStr">
        <is>
          <t>Lemon Sorbet</t>
        </is>
      </c>
      <c r="C5346" s="127" t="n">
        <v>3</v>
      </c>
      <c r="D5346" s="125" t="n"/>
    </row>
    <row r="5347">
      <c r="A5347" s="126" t="n">
        <v>46078</v>
      </c>
      <c r="B5347" s="125" t="inlineStr">
        <is>
          <t>Espresso</t>
        </is>
      </c>
      <c r="C5347" s="127" t="n">
        <v>26</v>
      </c>
      <c r="D5347" s="125" t="n"/>
    </row>
    <row r="5348">
      <c r="A5348" s="126" t="n">
        <v>46078</v>
      </c>
      <c r="B5348" s="125" t="inlineStr">
        <is>
          <t>Cappuccino</t>
        </is>
      </c>
      <c r="C5348" s="127" t="n">
        <v>28</v>
      </c>
      <c r="D5348" s="125" t="n"/>
    </row>
    <row r="5349">
      <c r="A5349" s="126" t="n">
        <v>46078</v>
      </c>
      <c r="B5349" s="125" t="inlineStr">
        <is>
          <t>Homemade Lemonade</t>
        </is>
      </c>
      <c r="C5349" s="127" t="n">
        <v>10</v>
      </c>
      <c r="D5349" s="125" t="n"/>
    </row>
    <row r="5350">
      <c r="A5350" s="126" t="n">
        <v>46079</v>
      </c>
      <c r="B5350" s="125" t="inlineStr">
        <is>
          <t>Bruschetta</t>
        </is>
      </c>
      <c r="C5350" s="127" t="n">
        <v>14</v>
      </c>
      <c r="D5350" s="125" t="n"/>
    </row>
    <row r="5351">
      <c r="A5351" s="126" t="n">
        <v>46079</v>
      </c>
      <c r="B5351" s="125" t="inlineStr">
        <is>
          <t>Caesar Salad</t>
        </is>
      </c>
      <c r="C5351" s="127" t="n">
        <v>9</v>
      </c>
      <c r="D5351" s="125" t="n"/>
    </row>
    <row r="5352">
      <c r="A5352" s="126" t="n">
        <v>46079</v>
      </c>
      <c r="B5352" s="125" t="inlineStr">
        <is>
          <t>Tomato Soup</t>
        </is>
      </c>
      <c r="C5352" s="127" t="n">
        <v>9</v>
      </c>
      <c r="D5352" s="125" t="n"/>
    </row>
    <row r="5353">
      <c r="A5353" s="126" t="n">
        <v>46079</v>
      </c>
      <c r="B5353" s="125" t="inlineStr">
        <is>
          <t>Spaghetti Carbonara</t>
        </is>
      </c>
      <c r="C5353" s="127" t="n">
        <v>23</v>
      </c>
      <c r="D5353" s="125" t="n"/>
    </row>
    <row r="5354">
      <c r="A5354" s="126" t="n">
        <v>46079</v>
      </c>
      <c r="B5354" s="125" t="inlineStr">
        <is>
          <t>Pizza Margherita</t>
        </is>
      </c>
      <c r="C5354" s="127" t="n">
        <v>18</v>
      </c>
      <c r="D5354" s="125" t="n"/>
    </row>
    <row r="5355">
      <c r="A5355" s="126" t="n">
        <v>46079</v>
      </c>
      <c r="B5355" s="125" t="inlineStr">
        <is>
          <t>Wiener Schnitzel</t>
        </is>
      </c>
      <c r="C5355" s="127" t="n">
        <v>14</v>
      </c>
      <c r="D5355" s="125" t="n"/>
    </row>
    <row r="5356">
      <c r="A5356" s="126" t="n">
        <v>46079</v>
      </c>
      <c r="B5356" s="125" t="inlineStr">
        <is>
          <t>Salmon Fillet</t>
        </is>
      </c>
      <c r="C5356" s="127" t="n">
        <v>7</v>
      </c>
      <c r="D5356" s="125" t="n"/>
    </row>
    <row r="5357">
      <c r="A5357" s="126" t="n">
        <v>46079</v>
      </c>
      <c r="B5357" s="125" t="inlineStr">
        <is>
          <t>Mushroom Risotto</t>
        </is>
      </c>
      <c r="C5357" s="127" t="n">
        <v>1</v>
      </c>
      <c r="D5357" s="125" t="n"/>
    </row>
    <row r="5358">
      <c r="A5358" s="126" t="n">
        <v>46079</v>
      </c>
      <c r="B5358" s="125" t="inlineStr">
        <is>
          <t>Cheeseburger</t>
        </is>
      </c>
      <c r="C5358" s="127" t="n">
        <v>19</v>
      </c>
      <c r="D5358" s="125" t="n"/>
    </row>
    <row r="5359">
      <c r="A5359" s="126" t="n">
        <v>46079</v>
      </c>
      <c r="B5359" s="125" t="inlineStr">
        <is>
          <t>Tiramisu</t>
        </is>
      </c>
      <c r="C5359" s="127" t="n">
        <v>15</v>
      </c>
      <c r="D5359" s="125" t="n"/>
    </row>
    <row r="5360">
      <c r="A5360" s="126" t="n">
        <v>46079</v>
      </c>
      <c r="B5360" s="125" t="inlineStr">
        <is>
          <t>Chocolate Fondant</t>
        </is>
      </c>
      <c r="C5360" s="127" t="n">
        <v>5</v>
      </c>
      <c r="D5360" s="125" t="n"/>
    </row>
    <row r="5361">
      <c r="A5361" s="126" t="n">
        <v>46079</v>
      </c>
      <c r="B5361" s="125" t="inlineStr">
        <is>
          <t>Lemon Sorbet</t>
        </is>
      </c>
      <c r="C5361" s="127" t="n">
        <v>2</v>
      </c>
      <c r="D5361" s="125" t="n"/>
    </row>
    <row r="5362">
      <c r="A5362" s="126" t="n">
        <v>46079</v>
      </c>
      <c r="B5362" s="125" t="inlineStr">
        <is>
          <t>Espresso</t>
        </is>
      </c>
      <c r="C5362" s="127" t="n">
        <v>36</v>
      </c>
      <c r="D5362" s="125" t="n"/>
    </row>
    <row r="5363">
      <c r="A5363" s="126" t="n">
        <v>46079</v>
      </c>
      <c r="B5363" s="125" t="inlineStr">
        <is>
          <t>Cappuccino</t>
        </is>
      </c>
      <c r="C5363" s="127" t="n">
        <v>25</v>
      </c>
      <c r="D5363" s="125" t="n"/>
    </row>
    <row r="5364">
      <c r="A5364" s="126" t="n">
        <v>46079</v>
      </c>
      <c r="B5364" s="125" t="inlineStr">
        <is>
          <t>Homemade Lemonade</t>
        </is>
      </c>
      <c r="C5364" s="127" t="n">
        <v>7</v>
      </c>
      <c r="D5364" s="125" t="n"/>
    </row>
    <row r="5365">
      <c r="A5365" s="126" t="n">
        <v>46080</v>
      </c>
      <c r="B5365" s="125" t="inlineStr">
        <is>
          <t>Bruschetta</t>
        </is>
      </c>
      <c r="C5365" s="127" t="n">
        <v>12</v>
      </c>
      <c r="D5365" s="125" t="n"/>
    </row>
    <row r="5366">
      <c r="A5366" s="126" t="n">
        <v>46080</v>
      </c>
      <c r="B5366" s="125" t="inlineStr">
        <is>
          <t>Caesar Salad</t>
        </is>
      </c>
      <c r="C5366" s="127" t="n">
        <v>12</v>
      </c>
      <c r="D5366" s="125" t="n"/>
    </row>
    <row r="5367">
      <c r="A5367" s="126" t="n">
        <v>46080</v>
      </c>
      <c r="B5367" s="125" t="inlineStr">
        <is>
          <t>Tomato Soup</t>
        </is>
      </c>
      <c r="C5367" s="127" t="n">
        <v>11</v>
      </c>
      <c r="D5367" s="125" t="n"/>
    </row>
    <row r="5368">
      <c r="A5368" s="126" t="n">
        <v>46080</v>
      </c>
      <c r="B5368" s="125" t="inlineStr">
        <is>
          <t>Spaghetti Carbonara</t>
        </is>
      </c>
      <c r="C5368" s="127" t="n">
        <v>25</v>
      </c>
      <c r="D5368" s="125" t="n"/>
    </row>
    <row r="5369">
      <c r="A5369" s="126" t="n">
        <v>46080</v>
      </c>
      <c r="B5369" s="125" t="inlineStr">
        <is>
          <t>Pizza Margherita</t>
        </is>
      </c>
      <c r="C5369" s="127" t="n">
        <v>33</v>
      </c>
      <c r="D5369" s="125" t="n"/>
    </row>
    <row r="5370">
      <c r="A5370" s="126" t="n">
        <v>46080</v>
      </c>
      <c r="B5370" s="125" t="inlineStr">
        <is>
          <t>Wiener Schnitzel</t>
        </is>
      </c>
      <c r="C5370" s="127" t="n">
        <v>25</v>
      </c>
      <c r="D5370" s="125" t="n"/>
    </row>
    <row r="5371">
      <c r="A5371" s="126" t="n">
        <v>46080</v>
      </c>
      <c r="B5371" s="125" t="inlineStr">
        <is>
          <t>Salmon Fillet</t>
        </is>
      </c>
      <c r="C5371" s="127" t="n">
        <v>3</v>
      </c>
      <c r="D5371" s="125" t="n"/>
    </row>
    <row r="5372">
      <c r="A5372" s="126" t="n">
        <v>46080</v>
      </c>
      <c r="B5372" s="125" t="inlineStr">
        <is>
          <t>Mushroom Risotto</t>
        </is>
      </c>
      <c r="C5372" s="127" t="n">
        <v>7</v>
      </c>
      <c r="D5372" s="125" t="n"/>
    </row>
    <row r="5373">
      <c r="A5373" s="126" t="n">
        <v>46080</v>
      </c>
      <c r="B5373" s="125" t="inlineStr">
        <is>
          <t>Cheeseburger</t>
        </is>
      </c>
      <c r="C5373" s="127" t="n">
        <v>28</v>
      </c>
      <c r="D5373" s="125" t="n"/>
    </row>
    <row r="5374">
      <c r="A5374" s="126" t="n">
        <v>46080</v>
      </c>
      <c r="B5374" s="125" t="inlineStr">
        <is>
          <t>Tiramisu</t>
        </is>
      </c>
      <c r="C5374" s="127" t="n">
        <v>19</v>
      </c>
      <c r="D5374" s="125" t="n"/>
    </row>
    <row r="5375">
      <c r="A5375" s="126" t="n">
        <v>46080</v>
      </c>
      <c r="B5375" s="125" t="inlineStr">
        <is>
          <t>Chocolate Fondant</t>
        </is>
      </c>
      <c r="C5375" s="127" t="n">
        <v>7</v>
      </c>
      <c r="D5375" s="125" t="n"/>
    </row>
    <row r="5376">
      <c r="A5376" s="126" t="n">
        <v>46080</v>
      </c>
      <c r="B5376" s="125" t="inlineStr">
        <is>
          <t>Lemon Sorbet</t>
        </is>
      </c>
      <c r="C5376" s="127" t="n">
        <v>2</v>
      </c>
      <c r="D5376" s="125" t="n"/>
    </row>
    <row r="5377">
      <c r="A5377" s="126" t="n">
        <v>46080</v>
      </c>
      <c r="B5377" s="125" t="inlineStr">
        <is>
          <t>Espresso</t>
        </is>
      </c>
      <c r="C5377" s="127" t="n">
        <v>41</v>
      </c>
      <c r="D5377" s="125" t="n"/>
    </row>
    <row r="5378">
      <c r="A5378" s="126" t="n">
        <v>46080</v>
      </c>
      <c r="B5378" s="125" t="inlineStr">
        <is>
          <t>Cappuccino</t>
        </is>
      </c>
      <c r="C5378" s="127" t="n">
        <v>32</v>
      </c>
      <c r="D5378" s="125" t="n"/>
    </row>
    <row r="5379">
      <c r="A5379" s="126" t="n">
        <v>46080</v>
      </c>
      <c r="B5379" s="125" t="inlineStr">
        <is>
          <t>Homemade Lemonade</t>
        </is>
      </c>
      <c r="C5379" s="127" t="n">
        <v>13</v>
      </c>
      <c r="D5379" s="125" t="n"/>
    </row>
    <row r="5380">
      <c r="A5380" s="126" t="n">
        <v>46081</v>
      </c>
      <c r="B5380" s="125" t="inlineStr">
        <is>
          <t>Bruschetta</t>
        </is>
      </c>
      <c r="C5380" s="127" t="n">
        <v>19</v>
      </c>
      <c r="D5380" s="125" t="n"/>
    </row>
    <row r="5381">
      <c r="A5381" s="126" t="n">
        <v>46081</v>
      </c>
      <c r="B5381" s="125" t="inlineStr">
        <is>
          <t>Caesar Salad</t>
        </is>
      </c>
      <c r="C5381" s="127" t="n">
        <v>12</v>
      </c>
      <c r="D5381" s="125" t="n"/>
    </row>
    <row r="5382">
      <c r="A5382" s="126" t="n">
        <v>46081</v>
      </c>
      <c r="B5382" s="125" t="inlineStr">
        <is>
          <t>Tomato Soup</t>
        </is>
      </c>
      <c r="C5382" s="127" t="n">
        <v>12</v>
      </c>
      <c r="D5382" s="125" t="n"/>
    </row>
    <row r="5383">
      <c r="A5383" s="126" t="n">
        <v>46081</v>
      </c>
      <c r="B5383" s="125" t="inlineStr">
        <is>
          <t>Spaghetti Carbonara</t>
        </is>
      </c>
      <c r="C5383" s="127" t="n">
        <v>29</v>
      </c>
      <c r="D5383" s="125" t="n"/>
    </row>
    <row r="5384">
      <c r="A5384" s="126" t="n">
        <v>46081</v>
      </c>
      <c r="B5384" s="125" t="inlineStr">
        <is>
          <t>Pizza Margherita</t>
        </is>
      </c>
      <c r="C5384" s="127" t="n">
        <v>31</v>
      </c>
      <c r="D5384" s="125" t="n"/>
    </row>
    <row r="5385">
      <c r="A5385" s="126" t="n">
        <v>46081</v>
      </c>
      <c r="B5385" s="125" t="inlineStr">
        <is>
          <t>Wiener Schnitzel</t>
        </is>
      </c>
      <c r="C5385" s="127" t="n">
        <v>24</v>
      </c>
      <c r="D5385" s="125" t="n"/>
    </row>
    <row r="5386">
      <c r="A5386" s="126" t="n">
        <v>46081</v>
      </c>
      <c r="B5386" s="125" t="inlineStr">
        <is>
          <t>Salmon Fillet</t>
        </is>
      </c>
      <c r="C5386" s="127" t="n">
        <v>8</v>
      </c>
      <c r="D5386" s="125" t="n"/>
    </row>
    <row r="5387">
      <c r="A5387" s="126" t="n">
        <v>46081</v>
      </c>
      <c r="B5387" s="125" t="inlineStr">
        <is>
          <t>Mushroom Risotto</t>
        </is>
      </c>
      <c r="C5387" s="127" t="n">
        <v>5</v>
      </c>
      <c r="D5387" s="125" t="n"/>
    </row>
    <row r="5388">
      <c r="A5388" s="126" t="n">
        <v>46081</v>
      </c>
      <c r="B5388" s="125" t="inlineStr">
        <is>
          <t>Cheeseburger</t>
        </is>
      </c>
      <c r="C5388" s="127" t="n">
        <v>27</v>
      </c>
      <c r="D5388" s="125" t="n"/>
    </row>
    <row r="5389">
      <c r="A5389" s="126" t="n">
        <v>46081</v>
      </c>
      <c r="B5389" s="125" t="inlineStr">
        <is>
          <t>Tiramisu</t>
        </is>
      </c>
      <c r="C5389" s="127" t="n">
        <v>14</v>
      </c>
      <c r="D5389" s="125" t="n"/>
    </row>
    <row r="5390">
      <c r="A5390" s="126" t="n">
        <v>46081</v>
      </c>
      <c r="B5390" s="125" t="inlineStr">
        <is>
          <t>Chocolate Fondant</t>
        </is>
      </c>
      <c r="C5390" s="127" t="n">
        <v>10</v>
      </c>
      <c r="D5390" s="125" t="n"/>
    </row>
    <row r="5391">
      <c r="A5391" s="126" t="n">
        <v>46081</v>
      </c>
      <c r="B5391" s="125" t="inlineStr">
        <is>
          <t>Lemon Sorbet</t>
        </is>
      </c>
      <c r="C5391" s="127" t="n">
        <v>3</v>
      </c>
      <c r="D5391" s="125" t="n"/>
    </row>
    <row r="5392">
      <c r="A5392" s="126" t="n">
        <v>46081</v>
      </c>
      <c r="B5392" s="125" t="inlineStr">
        <is>
          <t>Espresso</t>
        </is>
      </c>
      <c r="C5392" s="127" t="n">
        <v>59</v>
      </c>
      <c r="D5392" s="125" t="n"/>
    </row>
    <row r="5393">
      <c r="A5393" s="126" t="n">
        <v>46081</v>
      </c>
      <c r="B5393" s="125" t="inlineStr">
        <is>
          <t>Cappuccino</t>
        </is>
      </c>
      <c r="C5393" s="127" t="n">
        <v>31</v>
      </c>
      <c r="D5393" s="125" t="n"/>
    </row>
    <row r="5394">
      <c r="A5394" s="126" t="n">
        <v>46081</v>
      </c>
      <c r="B5394" s="125" t="inlineStr">
        <is>
          <t>Homemade Lemonade</t>
        </is>
      </c>
      <c r="C5394" s="127" t="n">
        <v>19</v>
      </c>
      <c r="D5394" s="125" t="n"/>
    </row>
    <row r="5395">
      <c r="A5395" s="126" t="n">
        <v>46082</v>
      </c>
      <c r="B5395" s="125" t="inlineStr">
        <is>
          <t>Bruschetta</t>
        </is>
      </c>
      <c r="C5395" s="127" t="n">
        <v>12</v>
      </c>
      <c r="D5395" s="125" t="n"/>
    </row>
    <row r="5396">
      <c r="A5396" s="126" t="n">
        <v>46082</v>
      </c>
      <c r="B5396" s="125" t="inlineStr">
        <is>
          <t>Caesar Salad</t>
        </is>
      </c>
      <c r="C5396" s="127" t="n">
        <v>11</v>
      </c>
      <c r="D5396" s="125" t="n"/>
    </row>
    <row r="5397">
      <c r="A5397" s="126" t="n">
        <v>46082</v>
      </c>
      <c r="B5397" s="125" t="inlineStr">
        <is>
          <t>Tomato Soup</t>
        </is>
      </c>
      <c r="C5397" s="127" t="n">
        <v>7</v>
      </c>
      <c r="D5397" s="125" t="n"/>
    </row>
    <row r="5398">
      <c r="A5398" s="126" t="n">
        <v>46082</v>
      </c>
      <c r="B5398" s="125" t="inlineStr">
        <is>
          <t>Spaghetti Carbonara</t>
        </is>
      </c>
      <c r="C5398" s="127" t="n">
        <v>30</v>
      </c>
      <c r="D5398" s="125" t="n"/>
    </row>
    <row r="5399">
      <c r="A5399" s="126" t="n">
        <v>46082</v>
      </c>
      <c r="B5399" s="125" t="inlineStr">
        <is>
          <t>Pizza Margherita</t>
        </is>
      </c>
      <c r="C5399" s="127" t="n">
        <v>41</v>
      </c>
      <c r="D5399" s="125" t="n"/>
    </row>
    <row r="5400">
      <c r="A5400" s="126" t="n">
        <v>46082</v>
      </c>
      <c r="B5400" s="125" t="inlineStr">
        <is>
          <t>Wiener Schnitzel</t>
        </is>
      </c>
      <c r="C5400" s="127" t="n">
        <v>19</v>
      </c>
      <c r="D5400" s="125" t="n"/>
    </row>
    <row r="5401">
      <c r="A5401" s="126" t="n">
        <v>46082</v>
      </c>
      <c r="B5401" s="125" t="inlineStr">
        <is>
          <t>Salmon Fillet</t>
        </is>
      </c>
      <c r="C5401" s="127" t="n">
        <v>8</v>
      </c>
      <c r="D5401" s="125" t="n"/>
    </row>
    <row r="5402">
      <c r="A5402" s="126" t="n">
        <v>46082</v>
      </c>
      <c r="B5402" s="125" t="inlineStr">
        <is>
          <t>Mushroom Risotto</t>
        </is>
      </c>
      <c r="C5402" s="127" t="n">
        <v>7</v>
      </c>
      <c r="D5402" s="125" t="n"/>
    </row>
    <row r="5403">
      <c r="A5403" s="126" t="n">
        <v>46082</v>
      </c>
      <c r="B5403" s="125" t="inlineStr">
        <is>
          <t>Cheeseburger</t>
        </is>
      </c>
      <c r="C5403" s="127" t="n">
        <v>21</v>
      </c>
      <c r="D5403" s="125" t="n"/>
    </row>
    <row r="5404">
      <c r="A5404" s="126" t="n">
        <v>46082</v>
      </c>
      <c r="B5404" s="125" t="inlineStr">
        <is>
          <t>Tiramisu</t>
        </is>
      </c>
      <c r="C5404" s="127" t="n">
        <v>17</v>
      </c>
      <c r="D5404" s="125" t="n"/>
    </row>
    <row r="5405">
      <c r="A5405" s="126" t="n">
        <v>46082</v>
      </c>
      <c r="B5405" s="125" t="inlineStr">
        <is>
          <t>Chocolate Fondant</t>
        </is>
      </c>
      <c r="C5405" s="127" t="n">
        <v>6</v>
      </c>
      <c r="D5405" s="125" t="n"/>
    </row>
    <row r="5406">
      <c r="A5406" s="126" t="n">
        <v>46082</v>
      </c>
      <c r="B5406" s="125" t="inlineStr">
        <is>
          <t>Lemon Sorbet</t>
        </is>
      </c>
      <c r="C5406" s="127" t="n">
        <v>5</v>
      </c>
      <c r="D5406" s="125" t="n"/>
    </row>
    <row r="5407">
      <c r="A5407" s="126" t="n">
        <v>46082</v>
      </c>
      <c r="B5407" s="125" t="inlineStr">
        <is>
          <t>Espresso</t>
        </is>
      </c>
      <c r="C5407" s="127" t="n">
        <v>36</v>
      </c>
      <c r="D5407" s="125" t="n"/>
    </row>
    <row r="5408">
      <c r="A5408" s="126" t="n">
        <v>46082</v>
      </c>
      <c r="B5408" s="125" t="inlineStr">
        <is>
          <t>Cappuccino</t>
        </is>
      </c>
      <c r="C5408" s="127" t="n">
        <v>36</v>
      </c>
      <c r="D5408" s="125" t="n"/>
    </row>
    <row r="5409">
      <c r="A5409" s="126" t="n">
        <v>46082</v>
      </c>
      <c r="B5409" s="125" t="inlineStr">
        <is>
          <t>Homemade Lemonade</t>
        </is>
      </c>
      <c r="C5409" s="127" t="n">
        <v>27</v>
      </c>
      <c r="D5409" s="125" t="n"/>
    </row>
    <row r="5410">
      <c r="A5410" s="126" t="n">
        <v>46084</v>
      </c>
      <c r="B5410" s="125" t="inlineStr">
        <is>
          <t>Bruschetta</t>
        </is>
      </c>
      <c r="C5410" s="127" t="n">
        <v>9</v>
      </c>
      <c r="D5410" s="125" t="n"/>
    </row>
    <row r="5411">
      <c r="A5411" s="126" t="n">
        <v>46084</v>
      </c>
      <c r="B5411" s="125" t="inlineStr">
        <is>
          <t>Caesar Salad</t>
        </is>
      </c>
      <c r="C5411" s="127" t="n">
        <v>7</v>
      </c>
      <c r="D5411" s="125" t="n"/>
    </row>
    <row r="5412">
      <c r="A5412" s="126" t="n">
        <v>46084</v>
      </c>
      <c r="B5412" s="125" t="inlineStr">
        <is>
          <t>Tomato Soup</t>
        </is>
      </c>
      <c r="C5412" s="127" t="n">
        <v>5</v>
      </c>
      <c r="D5412" s="125" t="n"/>
    </row>
    <row r="5413">
      <c r="A5413" s="126" t="n">
        <v>46084</v>
      </c>
      <c r="B5413" s="125" t="inlineStr">
        <is>
          <t>Spaghetti Carbonara</t>
        </is>
      </c>
      <c r="C5413" s="127" t="n">
        <v>15</v>
      </c>
      <c r="D5413" s="125" t="n"/>
    </row>
    <row r="5414">
      <c r="A5414" s="126" t="n">
        <v>46084</v>
      </c>
      <c r="B5414" s="125" t="inlineStr">
        <is>
          <t>Pizza Margherita</t>
        </is>
      </c>
      <c r="C5414" s="127" t="n">
        <v>17</v>
      </c>
      <c r="D5414" s="125" t="n"/>
    </row>
    <row r="5415">
      <c r="A5415" s="126" t="n">
        <v>46084</v>
      </c>
      <c r="B5415" s="125" t="inlineStr">
        <is>
          <t>Wiener Schnitzel</t>
        </is>
      </c>
      <c r="C5415" s="127" t="n">
        <v>10</v>
      </c>
      <c r="D5415" s="125" t="n"/>
    </row>
    <row r="5416">
      <c r="A5416" s="126" t="n">
        <v>46084</v>
      </c>
      <c r="B5416" s="125" t="inlineStr">
        <is>
          <t>Salmon Fillet</t>
        </is>
      </c>
      <c r="C5416" s="127" t="n">
        <v>5</v>
      </c>
      <c r="D5416" s="125" t="n"/>
    </row>
    <row r="5417">
      <c r="A5417" s="126" t="n">
        <v>46084</v>
      </c>
      <c r="B5417" s="125" t="inlineStr">
        <is>
          <t>Mushroom Risotto</t>
        </is>
      </c>
      <c r="C5417" s="127" t="n">
        <v>4</v>
      </c>
      <c r="D5417" s="125" t="n"/>
    </row>
    <row r="5418">
      <c r="A5418" s="126" t="n">
        <v>46084</v>
      </c>
      <c r="B5418" s="125" t="inlineStr">
        <is>
          <t>Cheeseburger</t>
        </is>
      </c>
      <c r="C5418" s="127" t="n">
        <v>20</v>
      </c>
      <c r="D5418" s="125" t="n"/>
    </row>
    <row r="5419">
      <c r="A5419" s="126" t="n">
        <v>46084</v>
      </c>
      <c r="B5419" s="125" t="inlineStr">
        <is>
          <t>Tiramisu</t>
        </is>
      </c>
      <c r="C5419" s="127" t="n">
        <v>7</v>
      </c>
      <c r="D5419" s="125" t="n"/>
    </row>
    <row r="5420">
      <c r="A5420" s="126" t="n">
        <v>46084</v>
      </c>
      <c r="B5420" s="125" t="inlineStr">
        <is>
          <t>Chocolate Fondant</t>
        </is>
      </c>
      <c r="C5420" s="127" t="n">
        <v>5</v>
      </c>
      <c r="D5420" s="125" t="n"/>
    </row>
    <row r="5421">
      <c r="A5421" s="126" t="n">
        <v>46084</v>
      </c>
      <c r="B5421" s="125" t="inlineStr">
        <is>
          <t>Lemon Sorbet</t>
        </is>
      </c>
      <c r="C5421" s="127" t="n">
        <v>1</v>
      </c>
      <c r="D5421" s="125" t="n"/>
    </row>
    <row r="5422">
      <c r="A5422" s="126" t="n">
        <v>46084</v>
      </c>
      <c r="B5422" s="125" t="inlineStr">
        <is>
          <t>Espresso</t>
        </is>
      </c>
      <c r="C5422" s="127" t="n">
        <v>30</v>
      </c>
      <c r="D5422" s="125" t="n"/>
    </row>
    <row r="5423">
      <c r="A5423" s="126" t="n">
        <v>46084</v>
      </c>
      <c r="B5423" s="125" t="inlineStr">
        <is>
          <t>Cappuccino</t>
        </is>
      </c>
      <c r="C5423" s="127" t="n">
        <v>22</v>
      </c>
      <c r="D5423" s="125" t="n"/>
    </row>
    <row r="5424">
      <c r="A5424" s="126" t="n">
        <v>46084</v>
      </c>
      <c r="B5424" s="125" t="inlineStr">
        <is>
          <t>Homemade Lemonade</t>
        </is>
      </c>
      <c r="C5424" s="127" t="n">
        <v>15</v>
      </c>
      <c r="D5424" s="125" t="n"/>
    </row>
    <row r="5425">
      <c r="A5425" s="126" t="n">
        <v>46085</v>
      </c>
      <c r="B5425" s="125" t="inlineStr">
        <is>
          <t>Bruschetta</t>
        </is>
      </c>
      <c r="C5425" s="127" t="n">
        <v>14</v>
      </c>
      <c r="D5425" s="125" t="n"/>
    </row>
    <row r="5426">
      <c r="A5426" s="126" t="n">
        <v>46085</v>
      </c>
      <c r="B5426" s="125" t="inlineStr">
        <is>
          <t>Caesar Salad</t>
        </is>
      </c>
      <c r="C5426" s="127" t="n">
        <v>9</v>
      </c>
      <c r="D5426" s="125" t="n"/>
    </row>
    <row r="5427">
      <c r="A5427" s="126" t="n">
        <v>46085</v>
      </c>
      <c r="B5427" s="125" t="inlineStr">
        <is>
          <t>Tomato Soup</t>
        </is>
      </c>
      <c r="C5427" s="127" t="n">
        <v>5</v>
      </c>
      <c r="D5427" s="125" t="n"/>
    </row>
    <row r="5428">
      <c r="A5428" s="126" t="n">
        <v>46085</v>
      </c>
      <c r="B5428" s="125" t="inlineStr">
        <is>
          <t>Spaghetti Carbonara</t>
        </is>
      </c>
      <c r="C5428" s="127" t="n">
        <v>17</v>
      </c>
      <c r="D5428" s="125" t="n"/>
    </row>
    <row r="5429">
      <c r="A5429" s="126" t="n">
        <v>46085</v>
      </c>
      <c r="B5429" s="125" t="inlineStr">
        <is>
          <t>Pizza Margherita</t>
        </is>
      </c>
      <c r="C5429" s="127" t="n">
        <v>22</v>
      </c>
      <c r="D5429" s="125" t="n"/>
    </row>
    <row r="5430">
      <c r="A5430" s="126" t="n">
        <v>46085</v>
      </c>
      <c r="B5430" s="125" t="inlineStr">
        <is>
          <t>Wiener Schnitzel</t>
        </is>
      </c>
      <c r="C5430" s="127" t="n">
        <v>15</v>
      </c>
      <c r="D5430" s="125" t="n"/>
    </row>
    <row r="5431">
      <c r="A5431" s="126" t="n">
        <v>46085</v>
      </c>
      <c r="B5431" s="125" t="inlineStr">
        <is>
          <t>Salmon Fillet</t>
        </is>
      </c>
      <c r="C5431" s="127" t="n">
        <v>6</v>
      </c>
      <c r="D5431" s="125" t="n"/>
    </row>
    <row r="5432">
      <c r="A5432" s="126" t="n">
        <v>46085</v>
      </c>
      <c r="B5432" s="125" t="inlineStr">
        <is>
          <t>Mushroom Risotto</t>
        </is>
      </c>
      <c r="C5432" s="127" t="n">
        <v>6</v>
      </c>
      <c r="D5432" s="125" t="n"/>
    </row>
    <row r="5433">
      <c r="A5433" s="126" t="n">
        <v>46085</v>
      </c>
      <c r="B5433" s="125" t="inlineStr">
        <is>
          <t>Cheeseburger</t>
        </is>
      </c>
      <c r="C5433" s="127" t="n">
        <v>17</v>
      </c>
      <c r="D5433" s="125" t="n"/>
    </row>
    <row r="5434">
      <c r="A5434" s="126" t="n">
        <v>46085</v>
      </c>
      <c r="B5434" s="125" t="inlineStr">
        <is>
          <t>Tiramisu</t>
        </is>
      </c>
      <c r="C5434" s="127" t="n">
        <v>11</v>
      </c>
      <c r="D5434" s="125" t="n"/>
    </row>
    <row r="5435">
      <c r="A5435" s="126" t="n">
        <v>46085</v>
      </c>
      <c r="B5435" s="125" t="inlineStr">
        <is>
          <t>Chocolate Fondant</t>
        </is>
      </c>
      <c r="C5435" s="127" t="n">
        <v>5</v>
      </c>
      <c r="D5435" s="125" t="n"/>
    </row>
    <row r="5436">
      <c r="A5436" s="126" t="n">
        <v>46085</v>
      </c>
      <c r="B5436" s="125" t="inlineStr">
        <is>
          <t>Lemon Sorbet</t>
        </is>
      </c>
      <c r="C5436" s="127" t="n">
        <v>2</v>
      </c>
      <c r="D5436" s="125" t="n"/>
    </row>
    <row r="5437">
      <c r="A5437" s="126" t="n">
        <v>46085</v>
      </c>
      <c r="B5437" s="125" t="inlineStr">
        <is>
          <t>Espresso</t>
        </is>
      </c>
      <c r="C5437" s="127" t="n">
        <v>26</v>
      </c>
      <c r="D5437" s="125" t="n"/>
    </row>
    <row r="5438">
      <c r="A5438" s="126" t="n">
        <v>46085</v>
      </c>
      <c r="B5438" s="125" t="inlineStr">
        <is>
          <t>Cappuccino</t>
        </is>
      </c>
      <c r="C5438" s="127" t="n">
        <v>21</v>
      </c>
      <c r="D5438" s="125" t="n"/>
    </row>
    <row r="5439">
      <c r="A5439" s="126" t="n">
        <v>46085</v>
      </c>
      <c r="B5439" s="125" t="inlineStr">
        <is>
          <t>Homemade Lemonade</t>
        </is>
      </c>
      <c r="C5439" s="127" t="n">
        <v>14</v>
      </c>
      <c r="D5439" s="125" t="n"/>
    </row>
    <row r="5440">
      <c r="A5440" s="126" t="n">
        <v>46086</v>
      </c>
      <c r="B5440" s="125" t="inlineStr">
        <is>
          <t>Bruschetta</t>
        </is>
      </c>
      <c r="C5440" s="127" t="n">
        <v>12</v>
      </c>
      <c r="D5440" s="125" t="n"/>
    </row>
    <row r="5441">
      <c r="A5441" s="126" t="n">
        <v>46086</v>
      </c>
      <c r="B5441" s="125" t="inlineStr">
        <is>
          <t>Caesar Salad</t>
        </is>
      </c>
      <c r="C5441" s="127" t="n">
        <v>10</v>
      </c>
      <c r="D5441" s="125" t="n"/>
    </row>
    <row r="5442">
      <c r="A5442" s="126" t="n">
        <v>46086</v>
      </c>
      <c r="B5442" s="125" t="inlineStr">
        <is>
          <t>Tomato Soup</t>
        </is>
      </c>
      <c r="C5442" s="127" t="n">
        <v>6</v>
      </c>
      <c r="D5442" s="125" t="n"/>
    </row>
    <row r="5443">
      <c r="A5443" s="126" t="n">
        <v>46086</v>
      </c>
      <c r="B5443" s="125" t="inlineStr">
        <is>
          <t>Spaghetti Carbonara</t>
        </is>
      </c>
      <c r="C5443" s="127" t="n">
        <v>17</v>
      </c>
      <c r="D5443" s="125" t="n"/>
    </row>
    <row r="5444">
      <c r="A5444" s="126" t="n">
        <v>46086</v>
      </c>
      <c r="B5444" s="125" t="inlineStr">
        <is>
          <t>Pizza Margherita</t>
        </is>
      </c>
      <c r="C5444" s="127" t="n">
        <v>30</v>
      </c>
      <c r="D5444" s="125" t="n"/>
    </row>
    <row r="5445">
      <c r="A5445" s="126" t="n">
        <v>46086</v>
      </c>
      <c r="B5445" s="125" t="inlineStr">
        <is>
          <t>Wiener Schnitzel</t>
        </is>
      </c>
      <c r="C5445" s="127" t="n">
        <v>18</v>
      </c>
      <c r="D5445" s="125" t="n"/>
    </row>
    <row r="5446">
      <c r="A5446" s="126" t="n">
        <v>46086</v>
      </c>
      <c r="B5446" s="125" t="inlineStr">
        <is>
          <t>Salmon Fillet</t>
        </is>
      </c>
      <c r="C5446" s="127" t="n">
        <v>6</v>
      </c>
      <c r="D5446" s="125" t="n"/>
    </row>
    <row r="5447">
      <c r="A5447" s="126" t="n">
        <v>46086</v>
      </c>
      <c r="B5447" s="125" t="inlineStr">
        <is>
          <t>Mushroom Risotto</t>
        </is>
      </c>
      <c r="C5447" s="127" t="n">
        <v>4</v>
      </c>
      <c r="D5447" s="125" t="n"/>
    </row>
    <row r="5448">
      <c r="A5448" s="126" t="n">
        <v>46086</v>
      </c>
      <c r="B5448" s="125" t="inlineStr">
        <is>
          <t>Cheeseburger</t>
        </is>
      </c>
      <c r="C5448" s="127" t="n">
        <v>16</v>
      </c>
      <c r="D5448" s="125" t="n"/>
    </row>
    <row r="5449">
      <c r="A5449" s="126" t="n">
        <v>46086</v>
      </c>
      <c r="B5449" s="125" t="inlineStr">
        <is>
          <t>Tiramisu</t>
        </is>
      </c>
      <c r="C5449" s="127" t="n">
        <v>11</v>
      </c>
      <c r="D5449" s="125" t="n"/>
    </row>
    <row r="5450">
      <c r="A5450" s="126" t="n">
        <v>46086</v>
      </c>
      <c r="B5450" s="125" t="inlineStr">
        <is>
          <t>Chocolate Fondant</t>
        </is>
      </c>
      <c r="C5450" s="127" t="n">
        <v>5</v>
      </c>
      <c r="D5450" s="125" t="n"/>
    </row>
    <row r="5451">
      <c r="A5451" s="126" t="n">
        <v>46086</v>
      </c>
      <c r="B5451" s="125" t="inlineStr">
        <is>
          <t>Lemon Sorbet</t>
        </is>
      </c>
      <c r="C5451" s="127" t="n">
        <v>2</v>
      </c>
      <c r="D5451" s="125" t="n"/>
    </row>
    <row r="5452">
      <c r="A5452" s="126" t="n">
        <v>46086</v>
      </c>
      <c r="B5452" s="125" t="inlineStr">
        <is>
          <t>Espresso</t>
        </is>
      </c>
      <c r="C5452" s="127" t="n">
        <v>31</v>
      </c>
      <c r="D5452" s="125" t="n"/>
    </row>
    <row r="5453">
      <c r="A5453" s="126" t="n">
        <v>46086</v>
      </c>
      <c r="B5453" s="125" t="inlineStr">
        <is>
          <t>Cappuccino</t>
        </is>
      </c>
      <c r="C5453" s="127" t="n">
        <v>18</v>
      </c>
      <c r="D5453" s="125" t="n"/>
    </row>
    <row r="5454">
      <c r="A5454" s="126" t="n">
        <v>46086</v>
      </c>
      <c r="B5454" s="125" t="inlineStr">
        <is>
          <t>Homemade Lemonade</t>
        </is>
      </c>
      <c r="C5454" s="127" t="n">
        <v>22</v>
      </c>
      <c r="D5454" s="125" t="n"/>
    </row>
    <row r="5455">
      <c r="A5455" s="126" t="n">
        <v>46087</v>
      </c>
      <c r="B5455" s="125" t="inlineStr">
        <is>
          <t>Bruschetta</t>
        </is>
      </c>
      <c r="C5455" s="127" t="n">
        <v>12</v>
      </c>
      <c r="D5455" s="125" t="n"/>
    </row>
    <row r="5456">
      <c r="A5456" s="126" t="n">
        <v>46087</v>
      </c>
      <c r="B5456" s="125" t="inlineStr">
        <is>
          <t>Caesar Salad</t>
        </is>
      </c>
      <c r="C5456" s="127" t="n">
        <v>12</v>
      </c>
      <c r="D5456" s="125" t="n"/>
    </row>
    <row r="5457">
      <c r="A5457" s="126" t="n">
        <v>46087</v>
      </c>
      <c r="B5457" s="125" t="inlineStr">
        <is>
          <t>Tomato Soup</t>
        </is>
      </c>
      <c r="C5457" s="127" t="n">
        <v>7</v>
      </c>
      <c r="D5457" s="125" t="n"/>
    </row>
    <row r="5458">
      <c r="A5458" s="126" t="n">
        <v>46087</v>
      </c>
      <c r="B5458" s="125" t="inlineStr">
        <is>
          <t>Spaghetti Carbonara</t>
        </is>
      </c>
      <c r="C5458" s="127" t="n">
        <v>35</v>
      </c>
      <c r="D5458" s="125" t="n"/>
    </row>
    <row r="5459">
      <c r="A5459" s="126" t="n">
        <v>46087</v>
      </c>
      <c r="B5459" s="125" t="inlineStr">
        <is>
          <t>Pizza Margherita</t>
        </is>
      </c>
      <c r="C5459" s="127" t="n">
        <v>50</v>
      </c>
      <c r="D5459" s="125" t="n"/>
    </row>
    <row r="5460">
      <c r="A5460" s="126" t="n">
        <v>46087</v>
      </c>
      <c r="B5460" s="125" t="inlineStr">
        <is>
          <t>Wiener Schnitzel</t>
        </is>
      </c>
      <c r="C5460" s="127" t="n">
        <v>20</v>
      </c>
      <c r="D5460" s="125" t="n"/>
    </row>
    <row r="5461">
      <c r="A5461" s="126" t="n">
        <v>46087</v>
      </c>
      <c r="B5461" s="125" t="inlineStr">
        <is>
          <t>Salmon Fillet</t>
        </is>
      </c>
      <c r="C5461" s="127" t="n">
        <v>7</v>
      </c>
      <c r="D5461" s="125" t="n"/>
    </row>
    <row r="5462">
      <c r="A5462" s="126" t="n">
        <v>46087</v>
      </c>
      <c r="B5462" s="125" t="inlineStr">
        <is>
          <t>Mushroom Risotto</t>
        </is>
      </c>
      <c r="C5462" s="127" t="n">
        <v>6</v>
      </c>
      <c r="D5462" s="125" t="n"/>
    </row>
    <row r="5463">
      <c r="A5463" s="126" t="n">
        <v>46087</v>
      </c>
      <c r="B5463" s="125" t="inlineStr">
        <is>
          <t>Cheeseburger</t>
        </is>
      </c>
      <c r="C5463" s="127" t="n">
        <v>26</v>
      </c>
      <c r="D5463" s="125" t="n"/>
    </row>
    <row r="5464">
      <c r="A5464" s="126" t="n">
        <v>46087</v>
      </c>
      <c r="B5464" s="125" t="inlineStr">
        <is>
          <t>Tiramisu</t>
        </is>
      </c>
      <c r="C5464" s="127" t="n">
        <v>18</v>
      </c>
      <c r="D5464" s="125" t="n"/>
    </row>
    <row r="5465">
      <c r="A5465" s="126" t="n">
        <v>46087</v>
      </c>
      <c r="B5465" s="125" t="inlineStr">
        <is>
          <t>Chocolate Fondant</t>
        </is>
      </c>
      <c r="C5465" s="127" t="n">
        <v>11</v>
      </c>
      <c r="D5465" s="125" t="n"/>
    </row>
    <row r="5466">
      <c r="A5466" s="126" t="n">
        <v>46087</v>
      </c>
      <c r="B5466" s="125" t="inlineStr">
        <is>
          <t>Lemon Sorbet</t>
        </is>
      </c>
      <c r="C5466" s="127" t="n">
        <v>3</v>
      </c>
      <c r="D5466" s="125" t="n"/>
    </row>
    <row r="5467">
      <c r="A5467" s="126" t="n">
        <v>46087</v>
      </c>
      <c r="B5467" s="125" t="inlineStr">
        <is>
          <t>Espresso</t>
        </is>
      </c>
      <c r="C5467" s="127" t="n">
        <v>42</v>
      </c>
      <c r="D5467" s="125" t="n"/>
    </row>
    <row r="5468">
      <c r="A5468" s="126" t="n">
        <v>46087</v>
      </c>
      <c r="B5468" s="125" t="inlineStr">
        <is>
          <t>Cappuccino</t>
        </is>
      </c>
      <c r="C5468" s="127" t="n">
        <v>29</v>
      </c>
      <c r="D5468" s="125" t="n"/>
    </row>
    <row r="5469">
      <c r="A5469" s="126" t="n">
        <v>46087</v>
      </c>
      <c r="B5469" s="125" t="inlineStr">
        <is>
          <t>Homemade Lemonade</t>
        </is>
      </c>
      <c r="C5469" s="127" t="n">
        <v>27</v>
      </c>
      <c r="D5469" s="125" t="n"/>
    </row>
    <row r="5470">
      <c r="A5470" s="126" t="n">
        <v>46088</v>
      </c>
      <c r="B5470" s="125" t="inlineStr">
        <is>
          <t>Bruschetta</t>
        </is>
      </c>
      <c r="C5470" s="127" t="n">
        <v>17</v>
      </c>
      <c r="D5470" s="125" t="n"/>
    </row>
    <row r="5471">
      <c r="A5471" s="126" t="n">
        <v>46088</v>
      </c>
      <c r="B5471" s="125" t="inlineStr">
        <is>
          <t>Caesar Salad</t>
        </is>
      </c>
      <c r="C5471" s="127" t="n">
        <v>17</v>
      </c>
      <c r="D5471" s="125" t="n"/>
    </row>
    <row r="5472">
      <c r="A5472" s="126" t="n">
        <v>46088</v>
      </c>
      <c r="B5472" s="125" t="inlineStr">
        <is>
          <t>Tomato Soup</t>
        </is>
      </c>
      <c r="C5472" s="127" t="n">
        <v>7</v>
      </c>
      <c r="D5472" s="125" t="n"/>
    </row>
    <row r="5473">
      <c r="A5473" s="126" t="n">
        <v>46088</v>
      </c>
      <c r="B5473" s="125" t="inlineStr">
        <is>
          <t>Spaghetti Carbonara</t>
        </is>
      </c>
      <c r="C5473" s="127" t="n">
        <v>47</v>
      </c>
      <c r="D5473" s="125" t="n"/>
    </row>
    <row r="5474">
      <c r="A5474" s="126" t="n">
        <v>46088</v>
      </c>
      <c r="B5474" s="125" t="inlineStr">
        <is>
          <t>Pizza Margherita</t>
        </is>
      </c>
      <c r="C5474" s="127" t="n">
        <v>45</v>
      </c>
      <c r="D5474" s="125" t="n"/>
    </row>
    <row r="5475">
      <c r="A5475" s="126" t="n">
        <v>46088</v>
      </c>
      <c r="B5475" s="125" t="inlineStr">
        <is>
          <t>Wiener Schnitzel</t>
        </is>
      </c>
      <c r="C5475" s="127" t="n">
        <v>17</v>
      </c>
      <c r="D5475" s="125" t="n"/>
    </row>
    <row r="5476">
      <c r="A5476" s="126" t="n">
        <v>46088</v>
      </c>
      <c r="B5476" s="125" t="inlineStr">
        <is>
          <t>Salmon Fillet</t>
        </is>
      </c>
      <c r="C5476" s="127" t="n">
        <v>10</v>
      </c>
      <c r="D5476" s="125" t="n"/>
    </row>
    <row r="5477">
      <c r="A5477" s="126" t="n">
        <v>46088</v>
      </c>
      <c r="B5477" s="125" t="inlineStr">
        <is>
          <t>Mushroom Risotto</t>
        </is>
      </c>
      <c r="C5477" s="127" t="n">
        <v>7</v>
      </c>
      <c r="D5477" s="125" t="n"/>
    </row>
    <row r="5478">
      <c r="A5478" s="126" t="n">
        <v>46088</v>
      </c>
      <c r="B5478" s="125" t="inlineStr">
        <is>
          <t>Cheeseburger</t>
        </is>
      </c>
      <c r="C5478" s="127" t="n">
        <v>24</v>
      </c>
      <c r="D5478" s="125" t="n"/>
    </row>
    <row r="5479">
      <c r="A5479" s="126" t="n">
        <v>46088</v>
      </c>
      <c r="B5479" s="125" t="inlineStr">
        <is>
          <t>Tiramisu</t>
        </is>
      </c>
      <c r="C5479" s="127" t="n">
        <v>23</v>
      </c>
      <c r="D5479" s="125" t="n"/>
    </row>
    <row r="5480">
      <c r="A5480" s="126" t="n">
        <v>46088</v>
      </c>
      <c r="B5480" s="125" t="inlineStr">
        <is>
          <t>Chocolate Fondant</t>
        </is>
      </c>
      <c r="C5480" s="127" t="n">
        <v>8</v>
      </c>
      <c r="D5480" s="125" t="n"/>
    </row>
    <row r="5481">
      <c r="A5481" s="126" t="n">
        <v>46088</v>
      </c>
      <c r="B5481" s="125" t="inlineStr">
        <is>
          <t>Lemon Sorbet</t>
        </is>
      </c>
      <c r="C5481" s="127" t="n">
        <v>5</v>
      </c>
      <c r="D5481" s="125" t="n"/>
    </row>
    <row r="5482">
      <c r="A5482" s="126" t="n">
        <v>46088</v>
      </c>
      <c r="B5482" s="125" t="inlineStr">
        <is>
          <t>Espresso</t>
        </is>
      </c>
      <c r="C5482" s="127" t="n">
        <v>44</v>
      </c>
      <c r="D5482" s="125" t="n"/>
    </row>
    <row r="5483">
      <c r="A5483" s="126" t="n">
        <v>46088</v>
      </c>
      <c r="B5483" s="125" t="inlineStr">
        <is>
          <t>Cappuccino</t>
        </is>
      </c>
      <c r="C5483" s="127" t="n">
        <v>45</v>
      </c>
      <c r="D5483" s="125" t="n"/>
    </row>
    <row r="5484">
      <c r="A5484" s="126" t="n">
        <v>46088</v>
      </c>
      <c r="B5484" s="125" t="inlineStr">
        <is>
          <t>Homemade Lemonade</t>
        </is>
      </c>
      <c r="C5484" s="127" t="n">
        <v>29</v>
      </c>
      <c r="D5484" s="125" t="n"/>
    </row>
    <row r="5485">
      <c r="A5485" s="126" t="n">
        <v>46089</v>
      </c>
      <c r="B5485" s="125" t="inlineStr">
        <is>
          <t>Bruschetta</t>
        </is>
      </c>
      <c r="C5485" s="127" t="n">
        <v>16</v>
      </c>
      <c r="D5485" s="125" t="n"/>
    </row>
    <row r="5486">
      <c r="A5486" s="126" t="n">
        <v>46089</v>
      </c>
      <c r="B5486" s="125" t="inlineStr">
        <is>
          <t>Caesar Salad</t>
        </is>
      </c>
      <c r="C5486" s="127" t="n">
        <v>13</v>
      </c>
      <c r="D5486" s="125" t="n"/>
    </row>
    <row r="5487">
      <c r="A5487" s="126" t="n">
        <v>46089</v>
      </c>
      <c r="B5487" s="125" t="inlineStr">
        <is>
          <t>Tomato Soup</t>
        </is>
      </c>
      <c r="C5487" s="127" t="n">
        <v>7</v>
      </c>
      <c r="D5487" s="125" t="n"/>
    </row>
    <row r="5488">
      <c r="A5488" s="126" t="n">
        <v>46089</v>
      </c>
      <c r="B5488" s="125" t="inlineStr">
        <is>
          <t>Spaghetti Carbonara</t>
        </is>
      </c>
      <c r="C5488" s="127" t="n">
        <v>26</v>
      </c>
      <c r="D5488" s="125" t="n"/>
    </row>
    <row r="5489">
      <c r="A5489" s="126" t="n">
        <v>46089</v>
      </c>
      <c r="B5489" s="125" t="inlineStr">
        <is>
          <t>Pizza Margherita</t>
        </is>
      </c>
      <c r="C5489" s="127" t="n">
        <v>38</v>
      </c>
      <c r="D5489" s="125" t="n"/>
    </row>
    <row r="5490">
      <c r="A5490" s="126" t="n">
        <v>46089</v>
      </c>
      <c r="B5490" s="125" t="inlineStr">
        <is>
          <t>Wiener Schnitzel</t>
        </is>
      </c>
      <c r="C5490" s="127" t="n">
        <v>22</v>
      </c>
      <c r="D5490" s="125" t="n"/>
    </row>
    <row r="5491">
      <c r="A5491" s="126" t="n">
        <v>46089</v>
      </c>
      <c r="B5491" s="125" t="inlineStr">
        <is>
          <t>Salmon Fillet</t>
        </is>
      </c>
      <c r="C5491" s="127" t="n">
        <v>6</v>
      </c>
      <c r="D5491" s="125" t="n"/>
    </row>
    <row r="5492">
      <c r="A5492" s="126" t="n">
        <v>46089</v>
      </c>
      <c r="B5492" s="125" t="inlineStr">
        <is>
          <t>Mushroom Risotto</t>
        </is>
      </c>
      <c r="C5492" s="127" t="n">
        <v>8</v>
      </c>
      <c r="D5492" s="125" t="n"/>
    </row>
    <row r="5493">
      <c r="A5493" s="126" t="n">
        <v>46089</v>
      </c>
      <c r="B5493" s="125" t="inlineStr">
        <is>
          <t>Cheeseburger</t>
        </is>
      </c>
      <c r="C5493" s="127" t="n">
        <v>32</v>
      </c>
      <c r="D5493" s="125" t="n"/>
    </row>
    <row r="5494">
      <c r="A5494" s="126" t="n">
        <v>46089</v>
      </c>
      <c r="B5494" s="125" t="inlineStr">
        <is>
          <t>Tiramisu</t>
        </is>
      </c>
      <c r="C5494" s="127" t="n">
        <v>14</v>
      </c>
      <c r="D5494" s="125" t="n"/>
    </row>
    <row r="5495">
      <c r="A5495" s="126" t="n">
        <v>46089</v>
      </c>
      <c r="B5495" s="125" t="inlineStr">
        <is>
          <t>Chocolate Fondant</t>
        </is>
      </c>
      <c r="C5495" s="127" t="n">
        <v>8</v>
      </c>
      <c r="D5495" s="125" t="n"/>
    </row>
    <row r="5496">
      <c r="A5496" s="126" t="n">
        <v>46089</v>
      </c>
      <c r="B5496" s="125" t="inlineStr">
        <is>
          <t>Lemon Sorbet</t>
        </is>
      </c>
      <c r="C5496" s="127" t="n">
        <v>3</v>
      </c>
      <c r="D5496" s="125" t="n"/>
    </row>
    <row r="5497">
      <c r="A5497" s="126" t="n">
        <v>46089</v>
      </c>
      <c r="B5497" s="125" t="inlineStr">
        <is>
          <t>Espresso</t>
        </is>
      </c>
      <c r="C5497" s="127" t="n">
        <v>41</v>
      </c>
      <c r="D5497" s="125" t="n"/>
    </row>
    <row r="5498">
      <c r="A5498" s="126" t="n">
        <v>46089</v>
      </c>
      <c r="B5498" s="125" t="inlineStr">
        <is>
          <t>Cappuccino</t>
        </is>
      </c>
      <c r="C5498" s="127" t="n">
        <v>27</v>
      </c>
      <c r="D5498" s="125" t="n"/>
    </row>
    <row r="5499">
      <c r="A5499" s="126" t="n">
        <v>46089</v>
      </c>
      <c r="B5499" s="125" t="inlineStr">
        <is>
          <t>Homemade Lemonade</t>
        </is>
      </c>
      <c r="C5499" s="127" t="n">
        <v>30</v>
      </c>
      <c r="D5499" s="125" t="n"/>
    </row>
    <row r="5500">
      <c r="A5500" s="126" t="n">
        <v>46091</v>
      </c>
      <c r="B5500" s="125" t="inlineStr">
        <is>
          <t>Bruschetta</t>
        </is>
      </c>
      <c r="C5500" s="127" t="n">
        <v>8</v>
      </c>
      <c r="D5500" s="125" t="n"/>
    </row>
    <row r="5501">
      <c r="A5501" s="126" t="n">
        <v>46091</v>
      </c>
      <c r="B5501" s="125" t="inlineStr">
        <is>
          <t>Caesar Salad</t>
        </is>
      </c>
      <c r="C5501" s="127" t="n">
        <v>8</v>
      </c>
      <c r="D5501" s="125" t="n"/>
    </row>
    <row r="5502">
      <c r="A5502" s="126" t="n">
        <v>46091</v>
      </c>
      <c r="B5502" s="125" t="inlineStr">
        <is>
          <t>Tomato Soup</t>
        </is>
      </c>
      <c r="C5502" s="127" t="n">
        <v>4</v>
      </c>
      <c r="D5502" s="125" t="n"/>
    </row>
    <row r="5503">
      <c r="A5503" s="126" t="n">
        <v>46091</v>
      </c>
      <c r="B5503" s="125" t="inlineStr">
        <is>
          <t>Spaghetti Carbonara</t>
        </is>
      </c>
      <c r="C5503" s="127" t="n">
        <v>24</v>
      </c>
      <c r="D5503" s="125" t="n"/>
    </row>
    <row r="5504">
      <c r="A5504" s="126" t="n">
        <v>46091</v>
      </c>
      <c r="B5504" s="125" t="inlineStr">
        <is>
          <t>Pizza Margherita</t>
        </is>
      </c>
      <c r="C5504" s="127" t="n">
        <v>27</v>
      </c>
      <c r="D5504" s="125" t="n"/>
    </row>
    <row r="5505">
      <c r="A5505" s="126" t="n">
        <v>46091</v>
      </c>
      <c r="B5505" s="125" t="inlineStr">
        <is>
          <t>Wiener Schnitzel</t>
        </is>
      </c>
      <c r="C5505" s="127" t="n">
        <v>9</v>
      </c>
      <c r="D5505" s="125" t="n"/>
    </row>
    <row r="5506">
      <c r="A5506" s="126" t="n">
        <v>46091</v>
      </c>
      <c r="B5506" s="125" t="inlineStr">
        <is>
          <t>Salmon Fillet</t>
        </is>
      </c>
      <c r="C5506" s="127" t="n">
        <v>4</v>
      </c>
      <c r="D5506" s="125" t="n"/>
    </row>
    <row r="5507">
      <c r="A5507" s="126" t="n">
        <v>46091</v>
      </c>
      <c r="B5507" s="125" t="inlineStr">
        <is>
          <t>Mushroom Risotto</t>
        </is>
      </c>
      <c r="C5507" s="127" t="n">
        <v>4</v>
      </c>
      <c r="D5507" s="125" t="n"/>
    </row>
    <row r="5508">
      <c r="A5508" s="126" t="n">
        <v>46091</v>
      </c>
      <c r="B5508" s="125" t="inlineStr">
        <is>
          <t>Cheeseburger</t>
        </is>
      </c>
      <c r="C5508" s="127" t="n">
        <v>14</v>
      </c>
      <c r="D5508" s="125" t="n"/>
    </row>
    <row r="5509">
      <c r="A5509" s="126" t="n">
        <v>46091</v>
      </c>
      <c r="B5509" s="125" t="inlineStr">
        <is>
          <t>Tiramisu</t>
        </is>
      </c>
      <c r="C5509" s="127" t="n">
        <v>10</v>
      </c>
      <c r="D5509" s="125" t="n"/>
    </row>
    <row r="5510">
      <c r="A5510" s="126" t="n">
        <v>46091</v>
      </c>
      <c r="B5510" s="125" t="inlineStr">
        <is>
          <t>Chocolate Fondant</t>
        </is>
      </c>
      <c r="C5510" s="127" t="n">
        <v>3</v>
      </c>
      <c r="D5510" s="125" t="n"/>
    </row>
    <row r="5511">
      <c r="A5511" s="126" t="n">
        <v>46091</v>
      </c>
      <c r="B5511" s="125" t="inlineStr">
        <is>
          <t>Lemon Sorbet</t>
        </is>
      </c>
      <c r="C5511" s="127" t="n">
        <v>2</v>
      </c>
      <c r="D5511" s="125" t="n"/>
    </row>
    <row r="5512">
      <c r="A5512" s="126" t="n">
        <v>46091</v>
      </c>
      <c r="B5512" s="125" t="inlineStr">
        <is>
          <t>Espresso</t>
        </is>
      </c>
      <c r="C5512" s="127" t="n">
        <v>20</v>
      </c>
      <c r="D5512" s="125" t="n"/>
    </row>
    <row r="5513">
      <c r="A5513" s="126" t="n">
        <v>46091</v>
      </c>
      <c r="B5513" s="125" t="inlineStr">
        <is>
          <t>Cappuccino</t>
        </is>
      </c>
      <c r="C5513" s="127" t="n">
        <v>23</v>
      </c>
      <c r="D5513" s="125" t="n"/>
    </row>
    <row r="5514">
      <c r="A5514" s="126" t="n">
        <v>46091</v>
      </c>
      <c r="B5514" s="125" t="inlineStr">
        <is>
          <t>Homemade Lemonade</t>
        </is>
      </c>
      <c r="C5514" s="127" t="n">
        <v>21</v>
      </c>
      <c r="D5514" s="125" t="n"/>
    </row>
    <row r="5515">
      <c r="A5515" s="126" t="n">
        <v>46092</v>
      </c>
      <c r="B5515" s="125" t="inlineStr">
        <is>
          <t>Bruschetta</t>
        </is>
      </c>
      <c r="C5515" s="127" t="n">
        <v>10</v>
      </c>
      <c r="D5515" s="125" t="n"/>
    </row>
    <row r="5516">
      <c r="A5516" s="126" t="n">
        <v>46092</v>
      </c>
      <c r="B5516" s="125" t="inlineStr">
        <is>
          <t>Caesar Salad</t>
        </is>
      </c>
      <c r="C5516" s="127" t="n">
        <v>12</v>
      </c>
      <c r="D5516" s="125" t="n"/>
    </row>
    <row r="5517">
      <c r="A5517" s="126" t="n">
        <v>46092</v>
      </c>
      <c r="B5517" s="125" t="inlineStr">
        <is>
          <t>Tomato Soup</t>
        </is>
      </c>
      <c r="C5517" s="127" t="n">
        <v>5</v>
      </c>
      <c r="D5517" s="125" t="n"/>
    </row>
    <row r="5518">
      <c r="A5518" s="126" t="n">
        <v>46092</v>
      </c>
      <c r="B5518" s="125" t="inlineStr">
        <is>
          <t>Spaghetti Carbonara</t>
        </is>
      </c>
      <c r="C5518" s="127" t="n">
        <v>18</v>
      </c>
      <c r="D5518" s="125" t="n"/>
    </row>
    <row r="5519">
      <c r="A5519" s="126" t="n">
        <v>46092</v>
      </c>
      <c r="B5519" s="125" t="inlineStr">
        <is>
          <t>Pizza Margherita</t>
        </is>
      </c>
      <c r="C5519" s="127" t="n">
        <v>24</v>
      </c>
      <c r="D5519" s="125" t="n"/>
    </row>
    <row r="5520">
      <c r="A5520" s="126" t="n">
        <v>46092</v>
      </c>
      <c r="B5520" s="125" t="inlineStr">
        <is>
          <t>Wiener Schnitzel</t>
        </is>
      </c>
      <c r="C5520" s="127" t="n">
        <v>12</v>
      </c>
      <c r="D5520" s="125" t="n"/>
    </row>
    <row r="5521">
      <c r="A5521" s="126" t="n">
        <v>46092</v>
      </c>
      <c r="B5521" s="125" t="inlineStr">
        <is>
          <t>Salmon Fillet</t>
        </is>
      </c>
      <c r="C5521" s="127" t="n">
        <v>5</v>
      </c>
      <c r="D5521" s="125" t="n"/>
    </row>
    <row r="5522">
      <c r="A5522" s="126" t="n">
        <v>46092</v>
      </c>
      <c r="B5522" s="125" t="inlineStr">
        <is>
          <t>Mushroom Risotto</t>
        </is>
      </c>
      <c r="C5522" s="127" t="n">
        <v>5</v>
      </c>
      <c r="D5522" s="125" t="n"/>
    </row>
    <row r="5523">
      <c r="A5523" s="126" t="n">
        <v>46092</v>
      </c>
      <c r="B5523" s="125" t="inlineStr">
        <is>
          <t>Cheeseburger</t>
        </is>
      </c>
      <c r="C5523" s="127" t="n">
        <v>21</v>
      </c>
      <c r="D5523" s="125" t="n"/>
    </row>
    <row r="5524">
      <c r="A5524" s="126" t="n">
        <v>46092</v>
      </c>
      <c r="B5524" s="125" t="inlineStr">
        <is>
          <t>Tiramisu</t>
        </is>
      </c>
      <c r="C5524" s="127" t="n">
        <v>12</v>
      </c>
      <c r="D5524" s="125" t="n"/>
    </row>
    <row r="5525">
      <c r="A5525" s="126" t="n">
        <v>46092</v>
      </c>
      <c r="B5525" s="125" t="inlineStr">
        <is>
          <t>Chocolate Fondant</t>
        </is>
      </c>
      <c r="C5525" s="127" t="n">
        <v>4</v>
      </c>
      <c r="D5525" s="125" t="n"/>
    </row>
    <row r="5526">
      <c r="A5526" s="126" t="n">
        <v>46092</v>
      </c>
      <c r="B5526" s="125" t="inlineStr">
        <is>
          <t>Lemon Sorbet</t>
        </is>
      </c>
      <c r="C5526" s="127" t="n">
        <v>2</v>
      </c>
      <c r="D5526" s="125" t="n"/>
    </row>
    <row r="5527">
      <c r="A5527" s="126" t="n">
        <v>46092</v>
      </c>
      <c r="B5527" s="125" t="inlineStr">
        <is>
          <t>Espresso</t>
        </is>
      </c>
      <c r="C5527" s="127" t="n">
        <v>37</v>
      </c>
      <c r="D5527" s="125" t="n"/>
    </row>
    <row r="5528">
      <c r="A5528" s="126" t="n">
        <v>46092</v>
      </c>
      <c r="B5528" s="125" t="inlineStr">
        <is>
          <t>Cappuccino</t>
        </is>
      </c>
      <c r="C5528" s="127" t="n">
        <v>24</v>
      </c>
      <c r="D5528" s="125" t="n"/>
    </row>
    <row r="5529">
      <c r="A5529" s="126" t="n">
        <v>46092</v>
      </c>
      <c r="B5529" s="125" t="inlineStr">
        <is>
          <t>Homemade Lemonade</t>
        </is>
      </c>
      <c r="C5529" s="127" t="n">
        <v>17</v>
      </c>
      <c r="D5529" s="125" t="n"/>
    </row>
    <row r="5530">
      <c r="A5530" s="126" t="n">
        <v>46093</v>
      </c>
      <c r="B5530" s="125" t="inlineStr">
        <is>
          <t>Bruschetta</t>
        </is>
      </c>
      <c r="C5530" s="127" t="n">
        <v>8</v>
      </c>
      <c r="D5530" s="125" t="n"/>
    </row>
    <row r="5531">
      <c r="A5531" s="126" t="n">
        <v>46093</v>
      </c>
      <c r="B5531" s="125" t="inlineStr">
        <is>
          <t>Caesar Salad</t>
        </is>
      </c>
      <c r="C5531" s="127" t="n">
        <v>10</v>
      </c>
      <c r="D5531" s="125" t="n"/>
    </row>
    <row r="5532">
      <c r="A5532" s="126" t="n">
        <v>46093</v>
      </c>
      <c r="B5532" s="125" t="inlineStr">
        <is>
          <t>Tomato Soup</t>
        </is>
      </c>
      <c r="C5532" s="127" t="n">
        <v>6</v>
      </c>
      <c r="D5532" s="125" t="n"/>
    </row>
    <row r="5533">
      <c r="A5533" s="126" t="n">
        <v>46093</v>
      </c>
      <c r="B5533" s="125" t="inlineStr">
        <is>
          <t>Spaghetti Carbonara</t>
        </is>
      </c>
      <c r="C5533" s="127" t="n">
        <v>19</v>
      </c>
      <c r="D5533" s="125" t="n"/>
    </row>
    <row r="5534">
      <c r="A5534" s="126" t="n">
        <v>46093</v>
      </c>
      <c r="B5534" s="125" t="inlineStr">
        <is>
          <t>Pizza Margherita</t>
        </is>
      </c>
      <c r="C5534" s="127" t="n">
        <v>36</v>
      </c>
      <c r="D5534" s="125" t="n"/>
    </row>
    <row r="5535">
      <c r="A5535" s="126" t="n">
        <v>46093</v>
      </c>
      <c r="B5535" s="125" t="inlineStr">
        <is>
          <t>Wiener Schnitzel</t>
        </is>
      </c>
      <c r="C5535" s="127" t="n">
        <v>15</v>
      </c>
      <c r="D5535" s="125" t="n"/>
    </row>
    <row r="5536">
      <c r="A5536" s="126" t="n">
        <v>46093</v>
      </c>
      <c r="B5536" s="125" t="inlineStr">
        <is>
          <t>Salmon Fillet</t>
        </is>
      </c>
      <c r="C5536" s="127" t="n">
        <v>5</v>
      </c>
      <c r="D5536" s="125" t="n"/>
    </row>
    <row r="5537">
      <c r="A5537" s="126" t="n">
        <v>46093</v>
      </c>
      <c r="B5537" s="125" t="inlineStr">
        <is>
          <t>Mushroom Risotto</t>
        </is>
      </c>
      <c r="C5537" s="127" t="n">
        <v>4</v>
      </c>
      <c r="D5537" s="125" t="n"/>
    </row>
    <row r="5538">
      <c r="A5538" s="126" t="n">
        <v>46093</v>
      </c>
      <c r="B5538" s="125" t="inlineStr">
        <is>
          <t>Cheeseburger</t>
        </is>
      </c>
      <c r="C5538" s="127" t="n">
        <v>20</v>
      </c>
      <c r="D5538" s="125" t="n"/>
    </row>
    <row r="5539">
      <c r="A5539" s="126" t="n">
        <v>46093</v>
      </c>
      <c r="B5539" s="125" t="inlineStr">
        <is>
          <t>Tiramisu</t>
        </is>
      </c>
      <c r="C5539" s="127" t="n">
        <v>17</v>
      </c>
      <c r="D5539" s="125" t="n"/>
    </row>
    <row r="5540">
      <c r="A5540" s="126" t="n">
        <v>46093</v>
      </c>
      <c r="B5540" s="125" t="inlineStr">
        <is>
          <t>Chocolate Fondant</t>
        </is>
      </c>
      <c r="C5540" s="127" t="n">
        <v>5</v>
      </c>
      <c r="D5540" s="125" t="n"/>
    </row>
    <row r="5541">
      <c r="A5541" s="126" t="n">
        <v>46093</v>
      </c>
      <c r="B5541" s="125" t="inlineStr">
        <is>
          <t>Lemon Sorbet</t>
        </is>
      </c>
      <c r="C5541" s="127" t="n">
        <v>1</v>
      </c>
      <c r="D5541" s="125" t="n"/>
    </row>
    <row r="5542">
      <c r="A5542" s="126" t="n">
        <v>46093</v>
      </c>
      <c r="B5542" s="125" t="inlineStr">
        <is>
          <t>Espresso</t>
        </is>
      </c>
      <c r="C5542" s="127" t="n">
        <v>32</v>
      </c>
      <c r="D5542" s="125" t="n"/>
    </row>
    <row r="5543">
      <c r="A5543" s="126" t="n">
        <v>46093</v>
      </c>
      <c r="B5543" s="125" t="inlineStr">
        <is>
          <t>Cappuccino</t>
        </is>
      </c>
      <c r="C5543" s="127" t="n">
        <v>28</v>
      </c>
      <c r="D5543" s="125" t="n"/>
    </row>
    <row r="5544">
      <c r="A5544" s="126" t="n">
        <v>46093</v>
      </c>
      <c r="B5544" s="125" t="inlineStr">
        <is>
          <t>Homemade Lemonade</t>
        </is>
      </c>
      <c r="C5544" s="127" t="n">
        <v>24</v>
      </c>
      <c r="D5544" s="125" t="n"/>
    </row>
    <row r="5545">
      <c r="A5545" s="126" t="n">
        <v>46094</v>
      </c>
      <c r="B5545" s="125" t="inlineStr">
        <is>
          <t>Bruschetta</t>
        </is>
      </c>
      <c r="C5545" s="127" t="n">
        <v>13</v>
      </c>
      <c r="D5545" s="125" t="n"/>
    </row>
    <row r="5546">
      <c r="A5546" s="126" t="n">
        <v>46094</v>
      </c>
      <c r="B5546" s="125" t="inlineStr">
        <is>
          <t>Caesar Salad</t>
        </is>
      </c>
      <c r="C5546" s="127" t="n">
        <v>18</v>
      </c>
      <c r="D5546" s="125" t="n"/>
    </row>
    <row r="5547">
      <c r="A5547" s="126" t="n">
        <v>46094</v>
      </c>
      <c r="B5547" s="125" t="inlineStr">
        <is>
          <t>Tomato Soup</t>
        </is>
      </c>
      <c r="C5547" s="127" t="n">
        <v>9</v>
      </c>
      <c r="D5547" s="125" t="n"/>
    </row>
    <row r="5548">
      <c r="A5548" s="126" t="n">
        <v>46094</v>
      </c>
      <c r="B5548" s="125" t="inlineStr">
        <is>
          <t>Spaghetti Carbonara</t>
        </is>
      </c>
      <c r="C5548" s="127" t="n">
        <v>33</v>
      </c>
      <c r="D5548" s="125" t="n"/>
    </row>
    <row r="5549">
      <c r="A5549" s="126" t="n">
        <v>46094</v>
      </c>
      <c r="B5549" s="125" t="inlineStr">
        <is>
          <t>Pizza Margherita</t>
        </is>
      </c>
      <c r="C5549" s="127" t="n">
        <v>33</v>
      </c>
      <c r="D5549" s="125" t="n"/>
    </row>
    <row r="5550">
      <c r="A5550" s="126" t="n">
        <v>46094</v>
      </c>
      <c r="B5550" s="125" t="inlineStr">
        <is>
          <t>Wiener Schnitzel</t>
        </is>
      </c>
      <c r="C5550" s="127" t="n">
        <v>18</v>
      </c>
      <c r="D5550" s="125" t="n"/>
    </row>
    <row r="5551">
      <c r="A5551" s="126" t="n">
        <v>46094</v>
      </c>
      <c r="B5551" s="125" t="inlineStr">
        <is>
          <t>Salmon Fillet</t>
        </is>
      </c>
      <c r="C5551" s="127" t="n">
        <v>6</v>
      </c>
      <c r="D5551" s="125" t="n"/>
    </row>
    <row r="5552">
      <c r="A5552" s="126" t="n">
        <v>46094</v>
      </c>
      <c r="B5552" s="125" t="inlineStr">
        <is>
          <t>Mushroom Risotto</t>
        </is>
      </c>
      <c r="C5552" s="127" t="n">
        <v>7</v>
      </c>
      <c r="D5552" s="125" t="n"/>
    </row>
    <row r="5553">
      <c r="A5553" s="126" t="n">
        <v>46094</v>
      </c>
      <c r="B5553" s="125" t="inlineStr">
        <is>
          <t>Cheeseburger</t>
        </is>
      </c>
      <c r="C5553" s="127" t="n">
        <v>28</v>
      </c>
      <c r="D5553" s="125" t="n"/>
    </row>
    <row r="5554">
      <c r="A5554" s="126" t="n">
        <v>46094</v>
      </c>
      <c r="B5554" s="125" t="inlineStr">
        <is>
          <t>Tiramisu</t>
        </is>
      </c>
      <c r="C5554" s="127" t="n">
        <v>23</v>
      </c>
      <c r="D5554" s="125" t="n"/>
    </row>
    <row r="5555">
      <c r="A5555" s="126" t="n">
        <v>46094</v>
      </c>
      <c r="B5555" s="125" t="inlineStr">
        <is>
          <t>Chocolate Fondant</t>
        </is>
      </c>
      <c r="C5555" s="127" t="n">
        <v>10</v>
      </c>
      <c r="D5555" s="125" t="n"/>
    </row>
    <row r="5556">
      <c r="A5556" s="126" t="n">
        <v>46094</v>
      </c>
      <c r="B5556" s="125" t="inlineStr">
        <is>
          <t>Lemon Sorbet</t>
        </is>
      </c>
      <c r="C5556" s="127" t="n">
        <v>4</v>
      </c>
      <c r="D5556" s="125" t="n"/>
    </row>
    <row r="5557">
      <c r="A5557" s="126" t="n">
        <v>46094</v>
      </c>
      <c r="B5557" s="125" t="inlineStr">
        <is>
          <t>Espresso</t>
        </is>
      </c>
      <c r="C5557" s="127" t="n">
        <v>43</v>
      </c>
      <c r="D5557" s="125" t="n"/>
    </row>
    <row r="5558">
      <c r="A5558" s="126" t="n">
        <v>46094</v>
      </c>
      <c r="B5558" s="125" t="inlineStr">
        <is>
          <t>Cappuccino</t>
        </is>
      </c>
      <c r="C5558" s="127" t="n">
        <v>46</v>
      </c>
      <c r="D5558" s="125" t="n"/>
    </row>
    <row r="5559">
      <c r="A5559" s="126" t="n">
        <v>46094</v>
      </c>
      <c r="B5559" s="125" t="inlineStr">
        <is>
          <t>Homemade Lemonade</t>
        </is>
      </c>
      <c r="C5559" s="127" t="n">
        <v>19</v>
      </c>
      <c r="D5559" s="125" t="n"/>
    </row>
    <row r="5560">
      <c r="A5560" s="126" t="n">
        <v>46095</v>
      </c>
      <c r="B5560" s="125" t="inlineStr">
        <is>
          <t>Bruschetta</t>
        </is>
      </c>
      <c r="C5560" s="127" t="n">
        <v>17</v>
      </c>
      <c r="D5560" s="125" t="n"/>
    </row>
    <row r="5561">
      <c r="A5561" s="126" t="n">
        <v>46095</v>
      </c>
      <c r="B5561" s="125" t="inlineStr">
        <is>
          <t>Caesar Salad</t>
        </is>
      </c>
      <c r="C5561" s="127" t="n">
        <v>15</v>
      </c>
      <c r="D5561" s="125" t="n"/>
    </row>
    <row r="5562">
      <c r="A5562" s="126" t="n">
        <v>46095</v>
      </c>
      <c r="B5562" s="125" t="inlineStr">
        <is>
          <t>Tomato Soup</t>
        </is>
      </c>
      <c r="C5562" s="127" t="n">
        <v>8</v>
      </c>
      <c r="D5562" s="125" t="n"/>
    </row>
    <row r="5563">
      <c r="A5563" s="126" t="n">
        <v>46095</v>
      </c>
      <c r="B5563" s="125" t="inlineStr">
        <is>
          <t>Spaghetti Carbonara</t>
        </is>
      </c>
      <c r="C5563" s="127" t="n">
        <v>35</v>
      </c>
      <c r="D5563" s="125" t="n"/>
    </row>
    <row r="5564">
      <c r="A5564" s="126" t="n">
        <v>46095</v>
      </c>
      <c r="B5564" s="125" t="inlineStr">
        <is>
          <t>Pizza Margherita</t>
        </is>
      </c>
      <c r="C5564" s="127" t="n">
        <v>37</v>
      </c>
      <c r="D5564" s="125" t="n"/>
    </row>
    <row r="5565">
      <c r="A5565" s="126" t="n">
        <v>46095</v>
      </c>
      <c r="B5565" s="125" t="inlineStr">
        <is>
          <t>Wiener Schnitzel</t>
        </is>
      </c>
      <c r="C5565" s="127" t="n">
        <v>29</v>
      </c>
      <c r="D5565" s="125" t="n"/>
    </row>
    <row r="5566">
      <c r="A5566" s="126" t="n">
        <v>46095</v>
      </c>
      <c r="B5566" s="125" t="inlineStr">
        <is>
          <t>Salmon Fillet</t>
        </is>
      </c>
      <c r="C5566" s="127" t="n">
        <v>7</v>
      </c>
      <c r="D5566" s="125" t="n"/>
    </row>
    <row r="5567">
      <c r="A5567" s="126" t="n">
        <v>46095</v>
      </c>
      <c r="B5567" s="125" t="inlineStr">
        <is>
          <t>Mushroom Risotto</t>
        </is>
      </c>
      <c r="C5567" s="127" t="n">
        <v>6</v>
      </c>
      <c r="D5567" s="125" t="n"/>
    </row>
    <row r="5568">
      <c r="A5568" s="126" t="n">
        <v>46095</v>
      </c>
      <c r="B5568" s="125" t="inlineStr">
        <is>
          <t>Cheeseburger</t>
        </is>
      </c>
      <c r="C5568" s="127" t="n">
        <v>21</v>
      </c>
      <c r="D5568" s="125" t="n"/>
    </row>
    <row r="5569">
      <c r="A5569" s="126" t="n">
        <v>46095</v>
      </c>
      <c r="B5569" s="125" t="inlineStr">
        <is>
          <t>Tiramisu</t>
        </is>
      </c>
      <c r="C5569" s="127" t="n">
        <v>16</v>
      </c>
      <c r="D5569" s="125" t="n"/>
    </row>
    <row r="5570">
      <c r="A5570" s="126" t="n">
        <v>46095</v>
      </c>
      <c r="B5570" s="125" t="inlineStr">
        <is>
          <t>Chocolate Fondant</t>
        </is>
      </c>
      <c r="C5570" s="127" t="n">
        <v>10</v>
      </c>
      <c r="D5570" s="125" t="n"/>
    </row>
    <row r="5571">
      <c r="A5571" s="126" t="n">
        <v>46095</v>
      </c>
      <c r="B5571" s="125" t="inlineStr">
        <is>
          <t>Lemon Sorbet</t>
        </is>
      </c>
      <c r="C5571" s="127" t="n">
        <v>5</v>
      </c>
      <c r="D5571" s="125" t="n"/>
    </row>
    <row r="5572">
      <c r="A5572" s="126" t="n">
        <v>46095</v>
      </c>
      <c r="B5572" s="125" t="inlineStr">
        <is>
          <t>Espresso</t>
        </is>
      </c>
      <c r="C5572" s="127" t="n">
        <v>47</v>
      </c>
      <c r="D5572" s="125" t="n"/>
    </row>
    <row r="5573">
      <c r="A5573" s="126" t="n">
        <v>46095</v>
      </c>
      <c r="B5573" s="125" t="inlineStr">
        <is>
          <t>Cappuccino</t>
        </is>
      </c>
      <c r="C5573" s="127" t="n">
        <v>45</v>
      </c>
      <c r="D5573" s="125" t="n"/>
    </row>
    <row r="5574">
      <c r="A5574" s="126" t="n">
        <v>46095</v>
      </c>
      <c r="B5574" s="125" t="inlineStr">
        <is>
          <t>Homemade Lemonade</t>
        </is>
      </c>
      <c r="C5574" s="127" t="n">
        <v>32</v>
      </c>
      <c r="D5574" s="125" t="n"/>
    </row>
    <row r="5575">
      <c r="A5575" s="126" t="n">
        <v>46096</v>
      </c>
      <c r="B5575" s="125" t="inlineStr">
        <is>
          <t>Bruschetta</t>
        </is>
      </c>
      <c r="C5575" s="127" t="n">
        <v>14</v>
      </c>
      <c r="D5575" s="125" t="n"/>
    </row>
    <row r="5576">
      <c r="A5576" s="126" t="n">
        <v>46096</v>
      </c>
      <c r="B5576" s="125" t="inlineStr">
        <is>
          <t>Caesar Salad</t>
        </is>
      </c>
      <c r="C5576" s="127" t="n">
        <v>13</v>
      </c>
      <c r="D5576" s="125" t="n"/>
    </row>
    <row r="5577">
      <c r="A5577" s="126" t="n">
        <v>46096</v>
      </c>
      <c r="B5577" s="125" t="inlineStr">
        <is>
          <t>Tomato Soup</t>
        </is>
      </c>
      <c r="C5577" s="127" t="n">
        <v>7</v>
      </c>
      <c r="D5577" s="125" t="n"/>
    </row>
    <row r="5578">
      <c r="A5578" s="126" t="n">
        <v>46096</v>
      </c>
      <c r="B5578" s="125" t="inlineStr">
        <is>
          <t>Spaghetti Carbonara</t>
        </is>
      </c>
      <c r="C5578" s="127" t="n">
        <v>38</v>
      </c>
      <c r="D5578" s="125" t="n"/>
    </row>
    <row r="5579">
      <c r="A5579" s="126" t="n">
        <v>46096</v>
      </c>
      <c r="B5579" s="125" t="inlineStr">
        <is>
          <t>Pizza Margherita</t>
        </is>
      </c>
      <c r="C5579" s="127" t="n">
        <v>32</v>
      </c>
      <c r="D5579" s="125" t="n"/>
    </row>
    <row r="5580">
      <c r="A5580" s="126" t="n">
        <v>46096</v>
      </c>
      <c r="B5580" s="125" t="inlineStr">
        <is>
          <t>Wiener Schnitzel</t>
        </is>
      </c>
      <c r="C5580" s="127" t="n">
        <v>21</v>
      </c>
      <c r="D5580" s="125" t="n"/>
    </row>
    <row r="5581">
      <c r="A5581" s="126" t="n">
        <v>46096</v>
      </c>
      <c r="B5581" s="125" t="inlineStr">
        <is>
          <t>Salmon Fillet</t>
        </is>
      </c>
      <c r="C5581" s="127" t="n">
        <v>8</v>
      </c>
      <c r="D5581" s="125" t="n"/>
    </row>
    <row r="5582">
      <c r="A5582" s="126" t="n">
        <v>46096</v>
      </c>
      <c r="B5582" s="125" t="inlineStr">
        <is>
          <t>Mushroom Risotto</t>
        </is>
      </c>
      <c r="C5582" s="127" t="n">
        <v>7</v>
      </c>
      <c r="D5582" s="125" t="n"/>
    </row>
    <row r="5583">
      <c r="A5583" s="126" t="n">
        <v>46096</v>
      </c>
      <c r="B5583" s="125" t="inlineStr">
        <is>
          <t>Cheeseburger</t>
        </is>
      </c>
      <c r="C5583" s="127" t="n">
        <v>26</v>
      </c>
      <c r="D5583" s="125" t="n"/>
    </row>
    <row r="5584">
      <c r="A5584" s="126" t="n">
        <v>46096</v>
      </c>
      <c r="B5584" s="125" t="inlineStr">
        <is>
          <t>Tiramisu</t>
        </is>
      </c>
      <c r="C5584" s="127" t="n">
        <v>21</v>
      </c>
      <c r="D5584" s="125" t="n"/>
    </row>
    <row r="5585">
      <c r="A5585" s="126" t="n">
        <v>46096</v>
      </c>
      <c r="B5585" s="125" t="inlineStr">
        <is>
          <t>Chocolate Fondant</t>
        </is>
      </c>
      <c r="C5585" s="127" t="n">
        <v>6</v>
      </c>
      <c r="D5585" s="125" t="n"/>
    </row>
    <row r="5586">
      <c r="A5586" s="126" t="n">
        <v>46096</v>
      </c>
      <c r="B5586" s="125" t="inlineStr">
        <is>
          <t>Lemon Sorbet</t>
        </is>
      </c>
      <c r="C5586" s="127" t="n">
        <v>3</v>
      </c>
      <c r="D5586" s="125" t="n"/>
    </row>
    <row r="5587">
      <c r="A5587" s="126" t="n">
        <v>46096</v>
      </c>
      <c r="B5587" s="125" t="inlineStr">
        <is>
          <t>Espresso</t>
        </is>
      </c>
      <c r="C5587" s="127" t="n">
        <v>26</v>
      </c>
      <c r="D5587" s="125" t="n"/>
    </row>
    <row r="5588">
      <c r="A5588" s="126" t="n">
        <v>46096</v>
      </c>
      <c r="B5588" s="125" t="inlineStr">
        <is>
          <t>Cappuccino</t>
        </is>
      </c>
      <c r="C5588" s="127" t="n">
        <v>31</v>
      </c>
      <c r="D5588" s="125" t="n"/>
    </row>
    <row r="5589">
      <c r="A5589" s="126" t="n">
        <v>46096</v>
      </c>
      <c r="B5589" s="125" t="inlineStr">
        <is>
          <t>Homemade Lemonade</t>
        </is>
      </c>
      <c r="C5589" s="127" t="n">
        <v>33</v>
      </c>
      <c r="D5589" s="125" t="n"/>
    </row>
    <row r="5590">
      <c r="A5590" s="126" t="n">
        <v>46098</v>
      </c>
      <c r="B5590" s="125" t="inlineStr">
        <is>
          <t>Bruschetta</t>
        </is>
      </c>
      <c r="C5590" s="127" t="n">
        <v>10</v>
      </c>
      <c r="D5590" s="125" t="n"/>
    </row>
    <row r="5591">
      <c r="A5591" s="126" t="n">
        <v>46098</v>
      </c>
      <c r="B5591" s="125" t="inlineStr">
        <is>
          <t>Caesar Salad</t>
        </is>
      </c>
      <c r="C5591" s="127" t="n">
        <v>8</v>
      </c>
      <c r="D5591" s="125" t="n"/>
    </row>
    <row r="5592">
      <c r="A5592" s="126" t="n">
        <v>46098</v>
      </c>
      <c r="B5592" s="125" t="inlineStr">
        <is>
          <t>Tomato Soup</t>
        </is>
      </c>
      <c r="C5592" s="127" t="n">
        <v>5</v>
      </c>
      <c r="D5592" s="125" t="n"/>
    </row>
    <row r="5593">
      <c r="A5593" s="126" t="n">
        <v>46098</v>
      </c>
      <c r="B5593" s="125" t="inlineStr">
        <is>
          <t>Spaghetti Carbonara</t>
        </is>
      </c>
      <c r="C5593" s="127" t="n">
        <v>18</v>
      </c>
      <c r="D5593" s="125" t="n"/>
    </row>
    <row r="5594">
      <c r="A5594" s="126" t="n">
        <v>46098</v>
      </c>
      <c r="B5594" s="125" t="inlineStr">
        <is>
          <t>Pizza Margherita</t>
        </is>
      </c>
      <c r="C5594" s="127" t="n">
        <v>17</v>
      </c>
      <c r="D5594" s="125" t="n"/>
    </row>
    <row r="5595">
      <c r="A5595" s="126" t="n">
        <v>46098</v>
      </c>
      <c r="B5595" s="125" t="inlineStr">
        <is>
          <t>Wiener Schnitzel</t>
        </is>
      </c>
      <c r="C5595" s="127" t="n">
        <v>11</v>
      </c>
      <c r="D5595" s="125" t="n"/>
    </row>
    <row r="5596">
      <c r="A5596" s="126" t="n">
        <v>46098</v>
      </c>
      <c r="B5596" s="125" t="inlineStr">
        <is>
          <t>Salmon Fillet</t>
        </is>
      </c>
      <c r="C5596" s="127" t="n">
        <v>4</v>
      </c>
      <c r="D5596" s="125" t="n"/>
    </row>
    <row r="5597">
      <c r="A5597" s="126" t="n">
        <v>46098</v>
      </c>
      <c r="B5597" s="125" t="inlineStr">
        <is>
          <t>Mushroom Risotto</t>
        </is>
      </c>
      <c r="C5597" s="127" t="n">
        <v>4</v>
      </c>
      <c r="D5597" s="125" t="n"/>
    </row>
    <row r="5598">
      <c r="A5598" s="126" t="n">
        <v>46098</v>
      </c>
      <c r="B5598" s="125" t="inlineStr">
        <is>
          <t>Cheeseburger</t>
        </is>
      </c>
      <c r="C5598" s="127" t="n">
        <v>13</v>
      </c>
      <c r="D5598" s="125" t="n"/>
    </row>
    <row r="5599">
      <c r="A5599" s="126" t="n">
        <v>46098</v>
      </c>
      <c r="B5599" s="125" t="inlineStr">
        <is>
          <t>Tiramisu</t>
        </is>
      </c>
      <c r="C5599" s="127" t="n">
        <v>11</v>
      </c>
      <c r="D5599" s="125" t="n"/>
    </row>
    <row r="5600">
      <c r="A5600" s="126" t="n">
        <v>46098</v>
      </c>
      <c r="B5600" s="125" t="inlineStr">
        <is>
          <t>Chocolate Fondant</t>
        </is>
      </c>
      <c r="C5600" s="127" t="n">
        <v>4</v>
      </c>
      <c r="D5600" s="125" t="n"/>
    </row>
    <row r="5601">
      <c r="A5601" s="126" t="n">
        <v>46098</v>
      </c>
      <c r="B5601" s="125" t="inlineStr">
        <is>
          <t>Lemon Sorbet</t>
        </is>
      </c>
      <c r="C5601" s="127" t="n">
        <v>1</v>
      </c>
      <c r="D5601" s="125" t="n"/>
    </row>
    <row r="5602">
      <c r="A5602" s="126" t="n">
        <v>46098</v>
      </c>
      <c r="B5602" s="125" t="inlineStr">
        <is>
          <t>Espresso</t>
        </is>
      </c>
      <c r="C5602" s="127" t="n">
        <v>22</v>
      </c>
      <c r="D5602" s="125" t="n"/>
    </row>
    <row r="5603">
      <c r="A5603" s="126" t="n">
        <v>46098</v>
      </c>
      <c r="B5603" s="125" t="inlineStr">
        <is>
          <t>Cappuccino</t>
        </is>
      </c>
      <c r="C5603" s="127" t="n">
        <v>17</v>
      </c>
      <c r="D5603" s="125" t="n"/>
    </row>
    <row r="5604">
      <c r="A5604" s="126" t="n">
        <v>46098</v>
      </c>
      <c r="B5604" s="125" t="inlineStr">
        <is>
          <t>Homemade Lemonade</t>
        </is>
      </c>
      <c r="C5604" s="127" t="n">
        <v>17</v>
      </c>
      <c r="D5604" s="125" t="n"/>
    </row>
    <row r="5605">
      <c r="A5605" s="126" t="n">
        <v>46099</v>
      </c>
      <c r="B5605" s="125" t="inlineStr">
        <is>
          <t>Bruschetta</t>
        </is>
      </c>
      <c r="C5605" s="127" t="n">
        <v>14</v>
      </c>
      <c r="D5605" s="125" t="n"/>
    </row>
    <row r="5606">
      <c r="A5606" s="126" t="n">
        <v>46099</v>
      </c>
      <c r="B5606" s="125" t="inlineStr">
        <is>
          <t>Caesar Salad</t>
        </is>
      </c>
      <c r="C5606" s="127" t="n">
        <v>10</v>
      </c>
      <c r="D5606" s="125" t="n"/>
    </row>
    <row r="5607">
      <c r="A5607" s="126" t="n">
        <v>46099</v>
      </c>
      <c r="B5607" s="125" t="inlineStr">
        <is>
          <t>Tomato Soup</t>
        </is>
      </c>
      <c r="C5607" s="127" t="n">
        <v>5</v>
      </c>
      <c r="D5607" s="125" t="n"/>
    </row>
    <row r="5608">
      <c r="A5608" s="126" t="n">
        <v>46099</v>
      </c>
      <c r="B5608" s="125" t="inlineStr">
        <is>
          <t>Spaghetti Carbonara</t>
        </is>
      </c>
      <c r="C5608" s="127" t="n">
        <v>18</v>
      </c>
      <c r="D5608" s="125" t="n"/>
    </row>
    <row r="5609">
      <c r="A5609" s="126" t="n">
        <v>46099</v>
      </c>
      <c r="B5609" s="125" t="inlineStr">
        <is>
          <t>Pizza Margherita</t>
        </is>
      </c>
      <c r="C5609" s="127" t="n">
        <v>18</v>
      </c>
      <c r="D5609" s="125" t="n"/>
    </row>
    <row r="5610">
      <c r="A5610" s="126" t="n">
        <v>46099</v>
      </c>
      <c r="B5610" s="125" t="inlineStr">
        <is>
          <t>Wiener Schnitzel</t>
        </is>
      </c>
      <c r="C5610" s="127" t="n">
        <v>13</v>
      </c>
      <c r="D5610" s="125" t="n"/>
    </row>
    <row r="5611">
      <c r="A5611" s="126" t="n">
        <v>46099</v>
      </c>
      <c r="B5611" s="125" t="inlineStr">
        <is>
          <t>Salmon Fillet</t>
        </is>
      </c>
      <c r="C5611" s="127" t="n">
        <v>7</v>
      </c>
      <c r="D5611" s="125" t="n"/>
    </row>
    <row r="5612">
      <c r="A5612" s="126" t="n">
        <v>46099</v>
      </c>
      <c r="B5612" s="125" t="inlineStr">
        <is>
          <t>Mushroom Risotto</t>
        </is>
      </c>
      <c r="C5612" s="127" t="n">
        <v>5</v>
      </c>
      <c r="D5612" s="125" t="n"/>
    </row>
    <row r="5613">
      <c r="A5613" s="126" t="n">
        <v>46099</v>
      </c>
      <c r="B5613" s="125" t="inlineStr">
        <is>
          <t>Cheeseburger</t>
        </is>
      </c>
      <c r="C5613" s="127" t="n">
        <v>19</v>
      </c>
      <c r="D5613" s="125" t="n"/>
    </row>
    <row r="5614">
      <c r="A5614" s="126" t="n">
        <v>46099</v>
      </c>
      <c r="B5614" s="125" t="inlineStr">
        <is>
          <t>Tiramisu</t>
        </is>
      </c>
      <c r="C5614" s="127" t="n">
        <v>12</v>
      </c>
      <c r="D5614" s="125" t="n"/>
    </row>
    <row r="5615">
      <c r="A5615" s="126" t="n">
        <v>46099</v>
      </c>
      <c r="B5615" s="125" t="inlineStr">
        <is>
          <t>Chocolate Fondant</t>
        </is>
      </c>
      <c r="C5615" s="127" t="n">
        <v>5</v>
      </c>
      <c r="D5615" s="125" t="n"/>
    </row>
    <row r="5616">
      <c r="A5616" s="126" t="n">
        <v>46099</v>
      </c>
      <c r="B5616" s="125" t="inlineStr">
        <is>
          <t>Lemon Sorbet</t>
        </is>
      </c>
      <c r="C5616" s="127" t="n">
        <v>3</v>
      </c>
      <c r="D5616" s="125" t="n"/>
    </row>
    <row r="5617">
      <c r="A5617" s="126" t="n">
        <v>46099</v>
      </c>
      <c r="B5617" s="125" t="inlineStr">
        <is>
          <t>Espresso</t>
        </is>
      </c>
      <c r="C5617" s="127" t="n">
        <v>29</v>
      </c>
      <c r="D5617" s="125" t="n"/>
    </row>
    <row r="5618">
      <c r="A5618" s="126" t="n">
        <v>46099</v>
      </c>
      <c r="B5618" s="125" t="inlineStr">
        <is>
          <t>Cappuccino</t>
        </is>
      </c>
      <c r="C5618" s="127" t="n">
        <v>25</v>
      </c>
      <c r="D5618" s="125" t="n"/>
    </row>
    <row r="5619">
      <c r="A5619" s="126" t="n">
        <v>46099</v>
      </c>
      <c r="B5619" s="125" t="inlineStr">
        <is>
          <t>Homemade Lemonade</t>
        </is>
      </c>
      <c r="C5619" s="127" t="n">
        <v>15</v>
      </c>
      <c r="D5619" s="125" t="n"/>
    </row>
    <row r="5620">
      <c r="A5620" s="126" t="n">
        <v>46100</v>
      </c>
      <c r="B5620" s="125" t="inlineStr">
        <is>
          <t>Bruschetta</t>
        </is>
      </c>
      <c r="C5620" s="127" t="n">
        <v>13</v>
      </c>
      <c r="D5620" s="125" t="n"/>
    </row>
    <row r="5621">
      <c r="A5621" s="126" t="n">
        <v>46100</v>
      </c>
      <c r="B5621" s="125" t="inlineStr">
        <is>
          <t>Caesar Salad</t>
        </is>
      </c>
      <c r="C5621" s="127" t="n">
        <v>10</v>
      </c>
      <c r="D5621" s="125" t="n"/>
    </row>
    <row r="5622">
      <c r="A5622" s="126" t="n">
        <v>46100</v>
      </c>
      <c r="B5622" s="125" t="inlineStr">
        <is>
          <t>Tomato Soup</t>
        </is>
      </c>
      <c r="C5622" s="127" t="n">
        <v>7</v>
      </c>
      <c r="D5622" s="125" t="n"/>
    </row>
    <row r="5623">
      <c r="A5623" s="126" t="n">
        <v>46100</v>
      </c>
      <c r="B5623" s="125" t="inlineStr">
        <is>
          <t>Spaghetti Carbonara</t>
        </is>
      </c>
      <c r="C5623" s="127" t="n">
        <v>18</v>
      </c>
      <c r="D5623" s="125" t="n"/>
    </row>
    <row r="5624">
      <c r="A5624" s="126" t="n">
        <v>46100</v>
      </c>
      <c r="B5624" s="125" t="inlineStr">
        <is>
          <t>Pizza Margherita</t>
        </is>
      </c>
      <c r="C5624" s="127" t="n">
        <v>35</v>
      </c>
      <c r="D5624" s="125" t="n"/>
    </row>
    <row r="5625">
      <c r="A5625" s="126" t="n">
        <v>46100</v>
      </c>
      <c r="B5625" s="125" t="inlineStr">
        <is>
          <t>Wiener Schnitzel</t>
        </is>
      </c>
      <c r="C5625" s="127" t="n">
        <v>16</v>
      </c>
      <c r="D5625" s="125" t="n"/>
    </row>
    <row r="5626">
      <c r="A5626" s="126" t="n">
        <v>46100</v>
      </c>
      <c r="B5626" s="125" t="inlineStr">
        <is>
          <t>Salmon Fillet</t>
        </is>
      </c>
      <c r="C5626" s="127" t="n">
        <v>5</v>
      </c>
      <c r="D5626" s="125" t="n"/>
    </row>
    <row r="5627">
      <c r="A5627" s="126" t="n">
        <v>46100</v>
      </c>
      <c r="B5627" s="125" t="inlineStr">
        <is>
          <t>Mushroom Risotto</t>
        </is>
      </c>
      <c r="C5627" s="127" t="n">
        <v>5</v>
      </c>
      <c r="D5627" s="125" t="n"/>
    </row>
    <row r="5628">
      <c r="A5628" s="126" t="n">
        <v>46100</v>
      </c>
      <c r="B5628" s="125" t="inlineStr">
        <is>
          <t>Cheeseburger</t>
        </is>
      </c>
      <c r="C5628" s="127" t="n">
        <v>21</v>
      </c>
      <c r="D5628" s="125" t="n"/>
    </row>
    <row r="5629">
      <c r="A5629" s="126" t="n">
        <v>46100</v>
      </c>
      <c r="B5629" s="125" t="inlineStr">
        <is>
          <t>Tiramisu</t>
        </is>
      </c>
      <c r="C5629" s="127" t="n">
        <v>14</v>
      </c>
      <c r="D5629" s="125" t="n"/>
    </row>
    <row r="5630">
      <c r="A5630" s="126" t="n">
        <v>46100</v>
      </c>
      <c r="B5630" s="125" t="inlineStr">
        <is>
          <t>Chocolate Fondant</t>
        </is>
      </c>
      <c r="C5630" s="127" t="n">
        <v>6</v>
      </c>
      <c r="D5630" s="125" t="n"/>
    </row>
    <row r="5631">
      <c r="A5631" s="126" t="n">
        <v>46100</v>
      </c>
      <c r="B5631" s="125" t="inlineStr">
        <is>
          <t>Lemon Sorbet</t>
        </is>
      </c>
      <c r="C5631" s="127" t="n">
        <v>2</v>
      </c>
      <c r="D5631" s="125" t="n"/>
    </row>
    <row r="5632">
      <c r="A5632" s="126" t="n">
        <v>46100</v>
      </c>
      <c r="B5632" s="125" t="inlineStr">
        <is>
          <t>Espresso</t>
        </is>
      </c>
      <c r="C5632" s="127" t="n">
        <v>23</v>
      </c>
      <c r="D5632" s="125" t="n"/>
    </row>
    <row r="5633">
      <c r="A5633" s="126" t="n">
        <v>46100</v>
      </c>
      <c r="B5633" s="125" t="inlineStr">
        <is>
          <t>Cappuccino</t>
        </is>
      </c>
      <c r="C5633" s="127" t="n">
        <v>29</v>
      </c>
      <c r="D5633" s="125" t="n"/>
    </row>
    <row r="5634">
      <c r="A5634" s="126" t="n">
        <v>46100</v>
      </c>
      <c r="B5634" s="125" t="inlineStr">
        <is>
          <t>Homemade Lemonade</t>
        </is>
      </c>
      <c r="C5634" s="127" t="n">
        <v>19</v>
      </c>
      <c r="D5634" s="125" t="n"/>
    </row>
    <row r="5635">
      <c r="A5635" s="126" t="n">
        <v>46101</v>
      </c>
      <c r="B5635" s="125" t="inlineStr">
        <is>
          <t>Bruschetta</t>
        </is>
      </c>
      <c r="C5635" s="127" t="n">
        <v>21</v>
      </c>
      <c r="D5635" s="125" t="n"/>
    </row>
    <row r="5636">
      <c r="A5636" s="126" t="n">
        <v>46101</v>
      </c>
      <c r="B5636" s="125" t="inlineStr">
        <is>
          <t>Caesar Salad</t>
        </is>
      </c>
      <c r="C5636" s="127" t="n">
        <v>15</v>
      </c>
      <c r="D5636" s="125" t="n"/>
    </row>
    <row r="5637">
      <c r="A5637" s="126" t="n">
        <v>46101</v>
      </c>
      <c r="B5637" s="125" t="inlineStr">
        <is>
          <t>Tomato Soup</t>
        </is>
      </c>
      <c r="C5637" s="127" t="n">
        <v>5</v>
      </c>
      <c r="D5637" s="125" t="n"/>
    </row>
    <row r="5638">
      <c r="A5638" s="126" t="n">
        <v>46101</v>
      </c>
      <c r="B5638" s="125" t="inlineStr">
        <is>
          <t>Spaghetti Carbonara</t>
        </is>
      </c>
      <c r="C5638" s="127" t="n">
        <v>37</v>
      </c>
      <c r="D5638" s="125" t="n"/>
    </row>
    <row r="5639">
      <c r="A5639" s="126" t="n">
        <v>46101</v>
      </c>
      <c r="B5639" s="125" t="inlineStr">
        <is>
          <t>Pizza Margherita</t>
        </is>
      </c>
      <c r="C5639" s="127" t="n">
        <v>33</v>
      </c>
      <c r="D5639" s="125" t="n"/>
    </row>
    <row r="5640">
      <c r="A5640" s="126" t="n">
        <v>46101</v>
      </c>
      <c r="B5640" s="125" t="inlineStr">
        <is>
          <t>Wiener Schnitzel</t>
        </is>
      </c>
      <c r="C5640" s="127" t="n">
        <v>24</v>
      </c>
      <c r="D5640" s="125" t="n"/>
    </row>
    <row r="5641">
      <c r="A5641" s="126" t="n">
        <v>46101</v>
      </c>
      <c r="B5641" s="125" t="inlineStr">
        <is>
          <t>Salmon Fillet</t>
        </is>
      </c>
      <c r="C5641" s="127" t="n">
        <v>11</v>
      </c>
      <c r="D5641" s="125" t="n"/>
    </row>
    <row r="5642">
      <c r="A5642" s="126" t="n">
        <v>46101</v>
      </c>
      <c r="B5642" s="125" t="inlineStr">
        <is>
          <t>Mushroom Risotto</t>
        </is>
      </c>
      <c r="C5642" s="127" t="n">
        <v>8</v>
      </c>
      <c r="D5642" s="125" t="n"/>
    </row>
    <row r="5643">
      <c r="A5643" s="126" t="n">
        <v>46101</v>
      </c>
      <c r="B5643" s="125" t="inlineStr">
        <is>
          <t>Cheeseburger</t>
        </is>
      </c>
      <c r="C5643" s="127" t="n">
        <v>21</v>
      </c>
      <c r="D5643" s="125" t="n"/>
    </row>
    <row r="5644">
      <c r="A5644" s="126" t="n">
        <v>46101</v>
      </c>
      <c r="B5644" s="125" t="inlineStr">
        <is>
          <t>Tiramisu</t>
        </is>
      </c>
      <c r="C5644" s="127" t="n">
        <v>19</v>
      </c>
      <c r="D5644" s="125" t="n"/>
    </row>
    <row r="5645">
      <c r="A5645" s="126" t="n">
        <v>46101</v>
      </c>
      <c r="B5645" s="125" t="inlineStr">
        <is>
          <t>Chocolate Fondant</t>
        </is>
      </c>
      <c r="C5645" s="127" t="n">
        <v>5</v>
      </c>
      <c r="D5645" s="125" t="n"/>
    </row>
    <row r="5646">
      <c r="A5646" s="126" t="n">
        <v>46101</v>
      </c>
      <c r="B5646" s="125" t="inlineStr">
        <is>
          <t>Lemon Sorbet</t>
        </is>
      </c>
      <c r="C5646" s="127" t="n">
        <v>4</v>
      </c>
      <c r="D5646" s="125" t="n"/>
    </row>
    <row r="5647">
      <c r="A5647" s="126" t="n">
        <v>46101</v>
      </c>
      <c r="B5647" s="125" t="inlineStr">
        <is>
          <t>Espresso</t>
        </is>
      </c>
      <c r="C5647" s="127" t="n">
        <v>47</v>
      </c>
      <c r="D5647" s="125" t="n"/>
    </row>
    <row r="5648">
      <c r="A5648" s="126" t="n">
        <v>46101</v>
      </c>
      <c r="B5648" s="125" t="inlineStr">
        <is>
          <t>Cappuccino</t>
        </is>
      </c>
      <c r="C5648" s="127" t="n">
        <v>28</v>
      </c>
      <c r="D5648" s="125" t="n"/>
    </row>
    <row r="5649">
      <c r="A5649" s="126" t="n">
        <v>46101</v>
      </c>
      <c r="B5649" s="125" t="inlineStr">
        <is>
          <t>Homemade Lemonade</t>
        </is>
      </c>
      <c r="C5649" s="127" t="n">
        <v>27</v>
      </c>
      <c r="D5649" s="125" t="n"/>
    </row>
    <row r="5650">
      <c r="A5650" s="126" t="n">
        <v>46102</v>
      </c>
      <c r="B5650" s="125" t="inlineStr">
        <is>
          <t>Bruschetta</t>
        </is>
      </c>
      <c r="C5650" s="127" t="n">
        <v>22</v>
      </c>
      <c r="D5650" s="125" t="n"/>
    </row>
    <row r="5651">
      <c r="A5651" s="126" t="n">
        <v>46102</v>
      </c>
      <c r="B5651" s="125" t="inlineStr">
        <is>
          <t>Caesar Salad</t>
        </is>
      </c>
      <c r="C5651" s="127" t="n">
        <v>18</v>
      </c>
      <c r="D5651" s="125" t="n"/>
    </row>
    <row r="5652">
      <c r="A5652" s="126" t="n">
        <v>46102</v>
      </c>
      <c r="B5652" s="125" t="inlineStr">
        <is>
          <t>Tomato Soup</t>
        </is>
      </c>
      <c r="C5652" s="127" t="n">
        <v>8</v>
      </c>
      <c r="D5652" s="125" t="n"/>
    </row>
    <row r="5653">
      <c r="A5653" s="126" t="n">
        <v>46102</v>
      </c>
      <c r="B5653" s="125" t="inlineStr">
        <is>
          <t>Spaghetti Carbonara</t>
        </is>
      </c>
      <c r="C5653" s="127" t="n">
        <v>30</v>
      </c>
      <c r="D5653" s="125" t="n"/>
    </row>
    <row r="5654">
      <c r="A5654" s="126" t="n">
        <v>46102</v>
      </c>
      <c r="B5654" s="125" t="inlineStr">
        <is>
          <t>Pizza Margherita</t>
        </is>
      </c>
      <c r="C5654" s="127" t="n">
        <v>35</v>
      </c>
      <c r="D5654" s="125" t="n"/>
    </row>
    <row r="5655">
      <c r="A5655" s="126" t="n">
        <v>46102</v>
      </c>
      <c r="B5655" s="125" t="inlineStr">
        <is>
          <t>Wiener Schnitzel</t>
        </is>
      </c>
      <c r="C5655" s="127" t="n">
        <v>19</v>
      </c>
      <c r="D5655" s="125" t="n"/>
    </row>
    <row r="5656">
      <c r="A5656" s="126" t="n">
        <v>46102</v>
      </c>
      <c r="B5656" s="125" t="inlineStr">
        <is>
          <t>Salmon Fillet</t>
        </is>
      </c>
      <c r="C5656" s="127" t="n">
        <v>9</v>
      </c>
      <c r="D5656" s="125" t="n"/>
    </row>
    <row r="5657">
      <c r="A5657" s="126" t="n">
        <v>46102</v>
      </c>
      <c r="B5657" s="125" t="inlineStr">
        <is>
          <t>Mushroom Risotto</t>
        </is>
      </c>
      <c r="C5657" s="127" t="n">
        <v>7</v>
      </c>
      <c r="D5657" s="125" t="n"/>
    </row>
    <row r="5658">
      <c r="A5658" s="126" t="n">
        <v>46102</v>
      </c>
      <c r="B5658" s="125" t="inlineStr">
        <is>
          <t>Cheeseburger</t>
        </is>
      </c>
      <c r="C5658" s="127" t="n">
        <v>37</v>
      </c>
      <c r="D5658" s="125" t="n"/>
    </row>
    <row r="5659">
      <c r="A5659" s="126" t="n">
        <v>46102</v>
      </c>
      <c r="B5659" s="125" t="inlineStr">
        <is>
          <t>Tiramisu</t>
        </is>
      </c>
      <c r="C5659" s="127" t="n">
        <v>23</v>
      </c>
      <c r="D5659" s="125" t="n"/>
    </row>
    <row r="5660">
      <c r="A5660" s="126" t="n">
        <v>46102</v>
      </c>
      <c r="B5660" s="125" t="inlineStr">
        <is>
          <t>Chocolate Fondant</t>
        </is>
      </c>
      <c r="C5660" s="127" t="n">
        <v>8</v>
      </c>
      <c r="D5660" s="125" t="n"/>
    </row>
    <row r="5661">
      <c r="A5661" s="126" t="n">
        <v>46102</v>
      </c>
      <c r="B5661" s="125" t="inlineStr">
        <is>
          <t>Lemon Sorbet</t>
        </is>
      </c>
      <c r="C5661" s="127" t="n">
        <v>3</v>
      </c>
      <c r="D5661" s="125" t="n"/>
    </row>
    <row r="5662">
      <c r="A5662" s="126" t="n">
        <v>46102</v>
      </c>
      <c r="B5662" s="125" t="inlineStr">
        <is>
          <t>Espresso</t>
        </is>
      </c>
      <c r="C5662" s="127" t="n">
        <v>62</v>
      </c>
      <c r="D5662" s="125" t="n"/>
    </row>
    <row r="5663">
      <c r="A5663" s="126" t="n">
        <v>46102</v>
      </c>
      <c r="B5663" s="125" t="inlineStr">
        <is>
          <t>Cappuccino</t>
        </is>
      </c>
      <c r="C5663" s="127" t="n">
        <v>40</v>
      </c>
      <c r="D5663" s="125" t="n"/>
    </row>
    <row r="5664">
      <c r="A5664" s="126" t="n">
        <v>46102</v>
      </c>
      <c r="B5664" s="125" t="inlineStr">
        <is>
          <t>Homemade Lemonade</t>
        </is>
      </c>
      <c r="C5664" s="127" t="n">
        <v>29</v>
      </c>
      <c r="D5664" s="125" t="n"/>
    </row>
    <row r="5665">
      <c r="A5665" s="126" t="n">
        <v>46103</v>
      </c>
      <c r="B5665" s="125" t="inlineStr">
        <is>
          <t>Bruschetta</t>
        </is>
      </c>
      <c r="C5665" s="127" t="n">
        <v>12</v>
      </c>
      <c r="D5665" s="125" t="n"/>
    </row>
    <row r="5666">
      <c r="A5666" s="126" t="n">
        <v>46103</v>
      </c>
      <c r="B5666" s="125" t="inlineStr">
        <is>
          <t>Caesar Salad</t>
        </is>
      </c>
      <c r="C5666" s="127" t="n">
        <v>10</v>
      </c>
      <c r="D5666" s="125" t="n"/>
    </row>
    <row r="5667">
      <c r="A5667" s="126" t="n">
        <v>46103</v>
      </c>
      <c r="B5667" s="125" t="inlineStr">
        <is>
          <t>Tomato Soup</t>
        </is>
      </c>
      <c r="C5667" s="127" t="n">
        <v>8</v>
      </c>
      <c r="D5667" s="125" t="n"/>
    </row>
    <row r="5668">
      <c r="A5668" s="126" t="n">
        <v>46103</v>
      </c>
      <c r="B5668" s="125" t="inlineStr">
        <is>
          <t>Spaghetti Carbonara</t>
        </is>
      </c>
      <c r="C5668" s="127" t="n">
        <v>23</v>
      </c>
      <c r="D5668" s="125" t="n"/>
    </row>
    <row r="5669">
      <c r="A5669" s="126" t="n">
        <v>46103</v>
      </c>
      <c r="B5669" s="125" t="inlineStr">
        <is>
          <t>Pizza Margherita</t>
        </is>
      </c>
      <c r="C5669" s="127" t="n">
        <v>39</v>
      </c>
      <c r="D5669" s="125" t="n"/>
    </row>
    <row r="5670">
      <c r="A5670" s="126" t="n">
        <v>46103</v>
      </c>
      <c r="B5670" s="125" t="inlineStr">
        <is>
          <t>Wiener Schnitzel</t>
        </is>
      </c>
      <c r="C5670" s="127" t="n">
        <v>22</v>
      </c>
      <c r="D5670" s="125" t="n"/>
    </row>
    <row r="5671">
      <c r="A5671" s="126" t="n">
        <v>46103</v>
      </c>
      <c r="B5671" s="125" t="inlineStr">
        <is>
          <t>Salmon Fillet</t>
        </is>
      </c>
      <c r="C5671" s="127" t="n">
        <v>7</v>
      </c>
      <c r="D5671" s="125" t="n"/>
    </row>
    <row r="5672">
      <c r="A5672" s="126" t="n">
        <v>46103</v>
      </c>
      <c r="B5672" s="125" t="inlineStr">
        <is>
          <t>Mushroom Risotto</t>
        </is>
      </c>
      <c r="C5672" s="127" t="n">
        <v>4</v>
      </c>
      <c r="D5672" s="125" t="n"/>
    </row>
    <row r="5673">
      <c r="A5673" s="126" t="n">
        <v>46103</v>
      </c>
      <c r="B5673" s="125" t="inlineStr">
        <is>
          <t>Cheeseburger</t>
        </is>
      </c>
      <c r="C5673" s="127" t="n">
        <v>26</v>
      </c>
      <c r="D5673" s="125" t="n"/>
    </row>
    <row r="5674">
      <c r="A5674" s="126" t="n">
        <v>46103</v>
      </c>
      <c r="B5674" s="125" t="inlineStr">
        <is>
          <t>Tiramisu</t>
        </is>
      </c>
      <c r="C5674" s="127" t="n">
        <v>22</v>
      </c>
      <c r="D5674" s="125" t="n"/>
    </row>
    <row r="5675">
      <c r="A5675" s="126" t="n">
        <v>46103</v>
      </c>
      <c r="B5675" s="125" t="inlineStr">
        <is>
          <t>Chocolate Fondant</t>
        </is>
      </c>
      <c r="C5675" s="127" t="n">
        <v>6</v>
      </c>
      <c r="D5675" s="125" t="n"/>
    </row>
    <row r="5676">
      <c r="A5676" s="126" t="n">
        <v>46103</v>
      </c>
      <c r="B5676" s="125" t="inlineStr">
        <is>
          <t>Lemon Sorbet</t>
        </is>
      </c>
      <c r="C5676" s="127" t="n">
        <v>2</v>
      </c>
      <c r="D5676" s="125" t="n"/>
    </row>
    <row r="5677">
      <c r="A5677" s="126" t="n">
        <v>46103</v>
      </c>
      <c r="B5677" s="125" t="inlineStr">
        <is>
          <t>Espresso</t>
        </is>
      </c>
      <c r="C5677" s="127" t="n">
        <v>47</v>
      </c>
      <c r="D5677" s="125" t="n"/>
    </row>
    <row r="5678">
      <c r="A5678" s="126" t="n">
        <v>46103</v>
      </c>
      <c r="B5678" s="125" t="inlineStr">
        <is>
          <t>Cappuccino</t>
        </is>
      </c>
      <c r="C5678" s="127" t="n">
        <v>32</v>
      </c>
      <c r="D5678" s="125" t="n"/>
    </row>
    <row r="5679">
      <c r="A5679" s="126" t="n">
        <v>46103</v>
      </c>
      <c r="B5679" s="125" t="inlineStr">
        <is>
          <t>Homemade Lemonade</t>
        </is>
      </c>
      <c r="C5679" s="127" t="n">
        <v>21</v>
      </c>
      <c r="D5679" s="125" t="n"/>
    </row>
    <row r="5680">
      <c r="A5680" s="126" t="n">
        <v>46105</v>
      </c>
      <c r="B5680" s="125" t="inlineStr">
        <is>
          <t>Bruschetta</t>
        </is>
      </c>
      <c r="C5680" s="127" t="n">
        <v>12</v>
      </c>
      <c r="D5680" s="125" t="n"/>
    </row>
    <row r="5681">
      <c r="A5681" s="126" t="n">
        <v>46105</v>
      </c>
      <c r="B5681" s="125" t="inlineStr">
        <is>
          <t>Caesar Salad</t>
        </is>
      </c>
      <c r="C5681" s="127" t="n">
        <v>8</v>
      </c>
      <c r="D5681" s="125" t="n"/>
    </row>
    <row r="5682">
      <c r="A5682" s="126" t="n">
        <v>46105</v>
      </c>
      <c r="B5682" s="125" t="inlineStr">
        <is>
          <t>Tomato Soup</t>
        </is>
      </c>
      <c r="C5682" s="127" t="n">
        <v>5</v>
      </c>
      <c r="D5682" s="125" t="n"/>
    </row>
    <row r="5683">
      <c r="A5683" s="126" t="n">
        <v>46105</v>
      </c>
      <c r="B5683" s="125" t="inlineStr">
        <is>
          <t>Spaghetti Carbonara</t>
        </is>
      </c>
      <c r="C5683" s="127" t="n">
        <v>16</v>
      </c>
      <c r="D5683" s="125" t="n"/>
    </row>
    <row r="5684">
      <c r="A5684" s="126" t="n">
        <v>46105</v>
      </c>
      <c r="B5684" s="125" t="inlineStr">
        <is>
          <t>Pizza Margherita</t>
        </is>
      </c>
      <c r="C5684" s="127" t="n">
        <v>19</v>
      </c>
      <c r="D5684" s="125" t="n"/>
    </row>
    <row r="5685">
      <c r="A5685" s="126" t="n">
        <v>46105</v>
      </c>
      <c r="B5685" s="125" t="inlineStr">
        <is>
          <t>Wiener Schnitzel</t>
        </is>
      </c>
      <c r="C5685" s="127" t="n">
        <v>13</v>
      </c>
      <c r="D5685" s="125" t="n"/>
    </row>
    <row r="5686">
      <c r="A5686" s="126" t="n">
        <v>46105</v>
      </c>
      <c r="B5686" s="125" t="inlineStr">
        <is>
          <t>Salmon Fillet</t>
        </is>
      </c>
      <c r="C5686" s="127" t="n">
        <v>4</v>
      </c>
      <c r="D5686" s="125" t="n"/>
    </row>
    <row r="5687">
      <c r="A5687" s="126" t="n">
        <v>46105</v>
      </c>
      <c r="B5687" s="125" t="inlineStr">
        <is>
          <t>Mushroom Risotto</t>
        </is>
      </c>
      <c r="C5687" s="127" t="n">
        <v>2</v>
      </c>
      <c r="D5687" s="125" t="n"/>
    </row>
    <row r="5688">
      <c r="A5688" s="126" t="n">
        <v>46105</v>
      </c>
      <c r="B5688" s="125" t="inlineStr">
        <is>
          <t>Cheeseburger</t>
        </is>
      </c>
      <c r="C5688" s="127" t="n">
        <v>14</v>
      </c>
      <c r="D5688" s="125" t="n"/>
    </row>
    <row r="5689">
      <c r="A5689" s="126" t="n">
        <v>46105</v>
      </c>
      <c r="B5689" s="125" t="inlineStr">
        <is>
          <t>Tiramisu</t>
        </is>
      </c>
      <c r="C5689" s="127" t="n">
        <v>13</v>
      </c>
      <c r="D5689" s="125" t="n"/>
    </row>
    <row r="5690">
      <c r="A5690" s="126" t="n">
        <v>46105</v>
      </c>
      <c r="B5690" s="125" t="inlineStr">
        <is>
          <t>Chocolate Fondant</t>
        </is>
      </c>
      <c r="C5690" s="127" t="n">
        <v>5</v>
      </c>
      <c r="D5690" s="125" t="n"/>
    </row>
    <row r="5691">
      <c r="A5691" s="126" t="n">
        <v>46105</v>
      </c>
      <c r="B5691" s="125" t="inlineStr">
        <is>
          <t>Lemon Sorbet</t>
        </is>
      </c>
      <c r="C5691" s="127" t="n">
        <v>4</v>
      </c>
      <c r="D5691" s="125" t="n"/>
    </row>
    <row r="5692">
      <c r="A5692" s="126" t="n">
        <v>46105</v>
      </c>
      <c r="B5692" s="125" t="inlineStr">
        <is>
          <t>Espresso</t>
        </is>
      </c>
      <c r="C5692" s="127" t="n">
        <v>29</v>
      </c>
      <c r="D5692" s="125" t="n"/>
    </row>
    <row r="5693">
      <c r="A5693" s="126" t="n">
        <v>46105</v>
      </c>
      <c r="B5693" s="125" t="inlineStr">
        <is>
          <t>Cappuccino</t>
        </is>
      </c>
      <c r="C5693" s="127" t="n">
        <v>25</v>
      </c>
      <c r="D5693" s="125" t="n"/>
    </row>
    <row r="5694">
      <c r="A5694" s="126" t="n">
        <v>46105</v>
      </c>
      <c r="B5694" s="125" t="inlineStr">
        <is>
          <t>Homemade Lemonade</t>
        </is>
      </c>
      <c r="C5694" s="127" t="n">
        <v>15</v>
      </c>
      <c r="D5694" s="125" t="n"/>
    </row>
    <row r="5695">
      <c r="A5695" s="126" t="n">
        <v>46106</v>
      </c>
      <c r="B5695" s="125" t="inlineStr">
        <is>
          <t>Bruschetta</t>
        </is>
      </c>
      <c r="C5695" s="127" t="n">
        <v>10</v>
      </c>
      <c r="D5695" s="125" t="n"/>
    </row>
    <row r="5696">
      <c r="A5696" s="126" t="n">
        <v>46106</v>
      </c>
      <c r="B5696" s="125" t="inlineStr">
        <is>
          <t>Caesar Salad</t>
        </is>
      </c>
      <c r="C5696" s="127" t="n">
        <v>10</v>
      </c>
      <c r="D5696" s="125" t="n"/>
    </row>
    <row r="5697">
      <c r="A5697" s="126" t="n">
        <v>46106</v>
      </c>
      <c r="B5697" s="125" t="inlineStr">
        <is>
          <t>Tomato Soup</t>
        </is>
      </c>
      <c r="C5697" s="127" t="n">
        <v>4</v>
      </c>
      <c r="D5697" s="125" t="n"/>
    </row>
    <row r="5698">
      <c r="A5698" s="126" t="n">
        <v>46106</v>
      </c>
      <c r="B5698" s="125" t="inlineStr">
        <is>
          <t>Spaghetti Carbonara</t>
        </is>
      </c>
      <c r="C5698" s="127" t="n">
        <v>23</v>
      </c>
      <c r="D5698" s="125" t="n"/>
    </row>
    <row r="5699">
      <c r="A5699" s="126" t="n">
        <v>46106</v>
      </c>
      <c r="B5699" s="125" t="inlineStr">
        <is>
          <t>Pizza Margherita</t>
        </is>
      </c>
      <c r="C5699" s="127" t="n">
        <v>24</v>
      </c>
      <c r="D5699" s="125" t="n"/>
    </row>
    <row r="5700">
      <c r="A5700" s="126" t="n">
        <v>46106</v>
      </c>
      <c r="B5700" s="125" t="inlineStr">
        <is>
          <t>Wiener Schnitzel</t>
        </is>
      </c>
      <c r="C5700" s="127" t="n">
        <v>15</v>
      </c>
      <c r="D5700" s="125" t="n"/>
    </row>
    <row r="5701">
      <c r="A5701" s="126" t="n">
        <v>46106</v>
      </c>
      <c r="B5701" s="125" t="inlineStr">
        <is>
          <t>Salmon Fillet</t>
        </is>
      </c>
      <c r="C5701" s="127" t="n">
        <v>4</v>
      </c>
      <c r="D5701" s="125" t="n"/>
    </row>
    <row r="5702">
      <c r="A5702" s="126" t="n">
        <v>46106</v>
      </c>
      <c r="B5702" s="125" t="inlineStr">
        <is>
          <t>Mushroom Risotto</t>
        </is>
      </c>
      <c r="C5702" s="127" t="n">
        <v>4</v>
      </c>
      <c r="D5702" s="125" t="n"/>
    </row>
    <row r="5703">
      <c r="A5703" s="126" t="n">
        <v>46106</v>
      </c>
      <c r="B5703" s="125" t="inlineStr">
        <is>
          <t>Cheeseburger</t>
        </is>
      </c>
      <c r="C5703" s="127" t="n">
        <v>21</v>
      </c>
      <c r="D5703" s="125" t="n"/>
    </row>
    <row r="5704">
      <c r="A5704" s="126" t="n">
        <v>46106</v>
      </c>
      <c r="B5704" s="125" t="inlineStr">
        <is>
          <t>Tiramisu</t>
        </is>
      </c>
      <c r="C5704" s="127" t="n">
        <v>12</v>
      </c>
      <c r="D5704" s="125" t="n"/>
    </row>
    <row r="5705">
      <c r="A5705" s="126" t="n">
        <v>46106</v>
      </c>
      <c r="B5705" s="125" t="inlineStr">
        <is>
          <t>Chocolate Fondant</t>
        </is>
      </c>
      <c r="C5705" s="127" t="n">
        <v>4</v>
      </c>
      <c r="D5705" s="125" t="n"/>
    </row>
    <row r="5706">
      <c r="A5706" s="126" t="n">
        <v>46106</v>
      </c>
      <c r="B5706" s="125" t="inlineStr">
        <is>
          <t>Lemon Sorbet</t>
        </is>
      </c>
      <c r="C5706" s="127" t="n">
        <v>3</v>
      </c>
      <c r="D5706" s="125" t="n"/>
    </row>
    <row r="5707">
      <c r="A5707" s="126" t="n">
        <v>46106</v>
      </c>
      <c r="B5707" s="125" t="inlineStr">
        <is>
          <t>Espresso</t>
        </is>
      </c>
      <c r="C5707" s="127" t="n">
        <v>33</v>
      </c>
      <c r="D5707" s="125" t="n"/>
    </row>
    <row r="5708">
      <c r="A5708" s="126" t="n">
        <v>46106</v>
      </c>
      <c r="B5708" s="125" t="inlineStr">
        <is>
          <t>Cappuccino</t>
        </is>
      </c>
      <c r="C5708" s="127" t="n">
        <v>22</v>
      </c>
      <c r="D5708" s="125" t="n"/>
    </row>
    <row r="5709">
      <c r="A5709" s="126" t="n">
        <v>46106</v>
      </c>
      <c r="B5709" s="125" t="inlineStr">
        <is>
          <t>Homemade Lemonade</t>
        </is>
      </c>
      <c r="C5709" s="127" t="n">
        <v>14</v>
      </c>
      <c r="D5709" s="125" t="n"/>
    </row>
    <row r="5710">
      <c r="A5710" s="126" t="n">
        <v>46107</v>
      </c>
      <c r="B5710" s="125" t="inlineStr">
        <is>
          <t>Bruschetta</t>
        </is>
      </c>
      <c r="C5710" s="127" t="n">
        <v>9</v>
      </c>
      <c r="D5710" s="125" t="n"/>
    </row>
    <row r="5711">
      <c r="A5711" s="126" t="n">
        <v>46107</v>
      </c>
      <c r="B5711" s="125" t="inlineStr">
        <is>
          <t>Caesar Salad</t>
        </is>
      </c>
      <c r="C5711" s="127" t="n">
        <v>8</v>
      </c>
      <c r="D5711" s="125" t="n"/>
    </row>
    <row r="5712">
      <c r="A5712" s="126" t="n">
        <v>46107</v>
      </c>
      <c r="B5712" s="125" t="inlineStr">
        <is>
          <t>Tomato Soup</t>
        </is>
      </c>
      <c r="C5712" s="127" t="n">
        <v>7</v>
      </c>
      <c r="D5712" s="125" t="n"/>
    </row>
    <row r="5713">
      <c r="A5713" s="126" t="n">
        <v>46107</v>
      </c>
      <c r="B5713" s="125" t="inlineStr">
        <is>
          <t>Spaghetti Carbonara</t>
        </is>
      </c>
      <c r="C5713" s="127" t="n">
        <v>23</v>
      </c>
      <c r="D5713" s="125" t="n"/>
    </row>
    <row r="5714">
      <c r="A5714" s="126" t="n">
        <v>46107</v>
      </c>
      <c r="B5714" s="125" t="inlineStr">
        <is>
          <t>Pizza Margherita</t>
        </is>
      </c>
      <c r="C5714" s="127" t="n">
        <v>31</v>
      </c>
      <c r="D5714" s="125" t="n"/>
    </row>
    <row r="5715">
      <c r="A5715" s="126" t="n">
        <v>46107</v>
      </c>
      <c r="B5715" s="125" t="inlineStr">
        <is>
          <t>Wiener Schnitzel</t>
        </is>
      </c>
      <c r="C5715" s="127" t="n">
        <v>19</v>
      </c>
      <c r="D5715" s="125" t="n"/>
    </row>
    <row r="5716">
      <c r="A5716" s="126" t="n">
        <v>46107</v>
      </c>
      <c r="B5716" s="125" t="inlineStr">
        <is>
          <t>Salmon Fillet</t>
        </is>
      </c>
      <c r="C5716" s="127" t="n">
        <v>6</v>
      </c>
      <c r="D5716" s="125" t="n"/>
    </row>
    <row r="5717">
      <c r="A5717" s="126" t="n">
        <v>46107</v>
      </c>
      <c r="B5717" s="125" t="inlineStr">
        <is>
          <t>Mushroom Risotto</t>
        </is>
      </c>
      <c r="C5717" s="127" t="n">
        <v>5</v>
      </c>
      <c r="D5717" s="125" t="n"/>
    </row>
    <row r="5718">
      <c r="A5718" s="126" t="n">
        <v>46107</v>
      </c>
      <c r="B5718" s="125" t="inlineStr">
        <is>
          <t>Cheeseburger</t>
        </is>
      </c>
      <c r="C5718" s="127" t="n">
        <v>18</v>
      </c>
      <c r="D5718" s="125" t="n"/>
    </row>
    <row r="5719">
      <c r="A5719" s="126" t="n">
        <v>46107</v>
      </c>
      <c r="B5719" s="125" t="inlineStr">
        <is>
          <t>Tiramisu</t>
        </is>
      </c>
      <c r="C5719" s="127" t="n">
        <v>10</v>
      </c>
      <c r="D5719" s="125" t="n"/>
    </row>
    <row r="5720">
      <c r="A5720" s="126" t="n">
        <v>46107</v>
      </c>
      <c r="B5720" s="125" t="inlineStr">
        <is>
          <t>Chocolate Fondant</t>
        </is>
      </c>
      <c r="C5720" s="127" t="n">
        <v>6</v>
      </c>
      <c r="D5720" s="125" t="n"/>
    </row>
    <row r="5721">
      <c r="A5721" s="126" t="n">
        <v>46107</v>
      </c>
      <c r="B5721" s="125" t="inlineStr">
        <is>
          <t>Lemon Sorbet</t>
        </is>
      </c>
      <c r="C5721" s="127" t="n">
        <v>3</v>
      </c>
      <c r="D5721" s="125" t="n"/>
    </row>
    <row r="5722">
      <c r="A5722" s="126" t="n">
        <v>46107</v>
      </c>
      <c r="B5722" s="125" t="inlineStr">
        <is>
          <t>Espresso</t>
        </is>
      </c>
      <c r="C5722" s="127" t="n">
        <v>36</v>
      </c>
      <c r="D5722" s="125" t="n"/>
    </row>
    <row r="5723">
      <c r="A5723" s="126" t="n">
        <v>46107</v>
      </c>
      <c r="B5723" s="125" t="inlineStr">
        <is>
          <t>Cappuccino</t>
        </is>
      </c>
      <c r="C5723" s="127" t="n">
        <v>21</v>
      </c>
      <c r="D5723" s="125" t="n"/>
    </row>
    <row r="5724">
      <c r="A5724" s="126" t="n">
        <v>46107</v>
      </c>
      <c r="B5724" s="125" t="inlineStr">
        <is>
          <t>Homemade Lemonade</t>
        </is>
      </c>
      <c r="C5724" s="127" t="n">
        <v>19</v>
      </c>
      <c r="D5724" s="125" t="n"/>
    </row>
    <row r="5725">
      <c r="A5725" s="126" t="n">
        <v>46108</v>
      </c>
      <c r="B5725" s="125" t="inlineStr">
        <is>
          <t>Bruschetta</t>
        </is>
      </c>
      <c r="C5725" s="127" t="n">
        <v>22</v>
      </c>
      <c r="D5725" s="125" t="n"/>
    </row>
    <row r="5726">
      <c r="A5726" s="126" t="n">
        <v>46108</v>
      </c>
      <c r="B5726" s="125" t="inlineStr">
        <is>
          <t>Caesar Salad</t>
        </is>
      </c>
      <c r="C5726" s="127" t="n">
        <v>12</v>
      </c>
      <c r="D5726" s="125" t="n"/>
    </row>
    <row r="5727">
      <c r="A5727" s="126" t="n">
        <v>46108</v>
      </c>
      <c r="B5727" s="125" t="inlineStr">
        <is>
          <t>Tomato Soup</t>
        </is>
      </c>
      <c r="C5727" s="127" t="n">
        <v>8</v>
      </c>
      <c r="D5727" s="125" t="n"/>
    </row>
    <row r="5728">
      <c r="A5728" s="126" t="n">
        <v>46108</v>
      </c>
      <c r="B5728" s="125" t="inlineStr">
        <is>
          <t>Spaghetti Carbonara</t>
        </is>
      </c>
      <c r="C5728" s="127" t="n">
        <v>37</v>
      </c>
      <c r="D5728" s="125" t="n"/>
    </row>
    <row r="5729">
      <c r="A5729" s="126" t="n">
        <v>46108</v>
      </c>
      <c r="B5729" s="125" t="inlineStr">
        <is>
          <t>Pizza Margherita</t>
        </is>
      </c>
      <c r="C5729" s="127" t="n">
        <v>36</v>
      </c>
      <c r="D5729" s="125" t="n"/>
    </row>
    <row r="5730">
      <c r="A5730" s="126" t="n">
        <v>46108</v>
      </c>
      <c r="B5730" s="125" t="inlineStr">
        <is>
          <t>Wiener Schnitzel</t>
        </is>
      </c>
      <c r="C5730" s="127" t="n">
        <v>22</v>
      </c>
      <c r="D5730" s="125" t="n"/>
    </row>
    <row r="5731">
      <c r="A5731" s="126" t="n">
        <v>46108</v>
      </c>
      <c r="B5731" s="125" t="inlineStr">
        <is>
          <t>Salmon Fillet</t>
        </is>
      </c>
      <c r="C5731" s="127" t="n">
        <v>5</v>
      </c>
      <c r="D5731" s="125" t="n"/>
    </row>
    <row r="5732">
      <c r="A5732" s="126" t="n">
        <v>46108</v>
      </c>
      <c r="B5732" s="125" t="inlineStr">
        <is>
          <t>Mushroom Risotto</t>
        </is>
      </c>
      <c r="C5732" s="127" t="n">
        <v>7</v>
      </c>
      <c r="D5732" s="125" t="n"/>
    </row>
    <row r="5733">
      <c r="A5733" s="126" t="n">
        <v>46108</v>
      </c>
      <c r="B5733" s="125" t="inlineStr">
        <is>
          <t>Cheeseburger</t>
        </is>
      </c>
      <c r="C5733" s="127" t="n">
        <v>25</v>
      </c>
      <c r="D5733" s="125" t="n"/>
    </row>
    <row r="5734">
      <c r="A5734" s="126" t="n">
        <v>46108</v>
      </c>
      <c r="B5734" s="125" t="inlineStr">
        <is>
          <t>Tiramisu</t>
        </is>
      </c>
      <c r="C5734" s="127" t="n">
        <v>23</v>
      </c>
      <c r="D5734" s="125" t="n"/>
    </row>
    <row r="5735">
      <c r="A5735" s="126" t="n">
        <v>46108</v>
      </c>
      <c r="B5735" s="125" t="inlineStr">
        <is>
          <t>Chocolate Fondant</t>
        </is>
      </c>
      <c r="C5735" s="127" t="n">
        <v>7</v>
      </c>
      <c r="D5735" s="125" t="n"/>
    </row>
    <row r="5736">
      <c r="A5736" s="126" t="n">
        <v>46108</v>
      </c>
      <c r="B5736" s="125" t="inlineStr">
        <is>
          <t>Lemon Sorbet</t>
        </is>
      </c>
      <c r="C5736" s="127" t="n">
        <v>3</v>
      </c>
      <c r="D5736" s="125" t="n"/>
    </row>
    <row r="5737">
      <c r="A5737" s="126" t="n">
        <v>46108</v>
      </c>
      <c r="B5737" s="125" t="inlineStr">
        <is>
          <t>Espresso</t>
        </is>
      </c>
      <c r="C5737" s="127" t="n">
        <v>46</v>
      </c>
      <c r="D5737" s="125" t="n"/>
    </row>
    <row r="5738">
      <c r="A5738" s="126" t="n">
        <v>46108</v>
      </c>
      <c r="B5738" s="125" t="inlineStr">
        <is>
          <t>Cappuccino</t>
        </is>
      </c>
      <c r="C5738" s="127" t="n">
        <v>33</v>
      </c>
      <c r="D5738" s="125" t="n"/>
    </row>
    <row r="5739">
      <c r="A5739" s="126" t="n">
        <v>46108</v>
      </c>
      <c r="B5739" s="125" t="inlineStr">
        <is>
          <t>Homemade Lemonade</t>
        </is>
      </c>
      <c r="C5739" s="127" t="n">
        <v>23</v>
      </c>
      <c r="D5739" s="125" t="n"/>
    </row>
    <row r="5740">
      <c r="A5740" s="126" t="n">
        <v>46109</v>
      </c>
      <c r="B5740" s="125" t="inlineStr">
        <is>
          <t>Bruschetta</t>
        </is>
      </c>
      <c r="C5740" s="127" t="n">
        <v>24</v>
      </c>
      <c r="D5740" s="125" t="n"/>
    </row>
    <row r="5741">
      <c r="A5741" s="126" t="n">
        <v>46109</v>
      </c>
      <c r="B5741" s="125" t="inlineStr">
        <is>
          <t>Caesar Salad</t>
        </is>
      </c>
      <c r="C5741" s="127" t="n">
        <v>19</v>
      </c>
      <c r="D5741" s="125" t="n"/>
    </row>
    <row r="5742">
      <c r="A5742" s="126" t="n">
        <v>46109</v>
      </c>
      <c r="B5742" s="125" t="inlineStr">
        <is>
          <t>Tomato Soup</t>
        </is>
      </c>
      <c r="C5742" s="127" t="n">
        <v>9</v>
      </c>
      <c r="D5742" s="125" t="n"/>
    </row>
    <row r="5743">
      <c r="A5743" s="126" t="n">
        <v>46109</v>
      </c>
      <c r="B5743" s="125" t="inlineStr">
        <is>
          <t>Spaghetti Carbonara</t>
        </is>
      </c>
      <c r="C5743" s="127" t="n">
        <v>40</v>
      </c>
      <c r="D5743" s="125" t="n"/>
    </row>
    <row r="5744">
      <c r="A5744" s="126" t="n">
        <v>46109</v>
      </c>
      <c r="B5744" s="125" t="inlineStr">
        <is>
          <t>Pizza Margherita</t>
        </is>
      </c>
      <c r="C5744" s="127" t="n">
        <v>50</v>
      </c>
      <c r="D5744" s="125" t="n"/>
    </row>
    <row r="5745">
      <c r="A5745" s="126" t="n">
        <v>46109</v>
      </c>
      <c r="B5745" s="125" t="inlineStr">
        <is>
          <t>Wiener Schnitzel</t>
        </is>
      </c>
      <c r="C5745" s="127" t="n">
        <v>27</v>
      </c>
      <c r="D5745" s="125" t="n"/>
    </row>
    <row r="5746">
      <c r="A5746" s="126" t="n">
        <v>46109</v>
      </c>
      <c r="B5746" s="125" t="inlineStr">
        <is>
          <t>Salmon Fillet</t>
        </is>
      </c>
      <c r="C5746" s="127" t="n">
        <v>9</v>
      </c>
      <c r="D5746" s="125" t="n"/>
    </row>
    <row r="5747">
      <c r="A5747" s="126" t="n">
        <v>46109</v>
      </c>
      <c r="B5747" s="125" t="inlineStr">
        <is>
          <t>Mushroom Risotto</t>
        </is>
      </c>
      <c r="C5747" s="127" t="n">
        <v>7</v>
      </c>
      <c r="D5747" s="125" t="n"/>
    </row>
    <row r="5748">
      <c r="A5748" s="126" t="n">
        <v>46109</v>
      </c>
      <c r="B5748" s="125" t="inlineStr">
        <is>
          <t>Cheeseburger</t>
        </is>
      </c>
      <c r="C5748" s="127" t="n">
        <v>32</v>
      </c>
      <c r="D5748" s="125" t="n"/>
    </row>
    <row r="5749">
      <c r="A5749" s="126" t="n">
        <v>46109</v>
      </c>
      <c r="B5749" s="125" t="inlineStr">
        <is>
          <t>Tiramisu</t>
        </is>
      </c>
      <c r="C5749" s="127" t="n">
        <v>24</v>
      </c>
      <c r="D5749" s="125" t="n"/>
    </row>
    <row r="5750">
      <c r="A5750" s="126" t="n">
        <v>46109</v>
      </c>
      <c r="B5750" s="125" t="inlineStr">
        <is>
          <t>Chocolate Fondant</t>
        </is>
      </c>
      <c r="C5750" s="127" t="n">
        <v>9</v>
      </c>
      <c r="D5750" s="125" t="n"/>
    </row>
    <row r="5751">
      <c r="A5751" s="126" t="n">
        <v>46109</v>
      </c>
      <c r="B5751" s="125" t="inlineStr">
        <is>
          <t>Lemon Sorbet</t>
        </is>
      </c>
      <c r="C5751" s="127" t="n">
        <v>4</v>
      </c>
      <c r="D5751" s="125" t="n"/>
    </row>
    <row r="5752">
      <c r="A5752" s="126" t="n">
        <v>46109</v>
      </c>
      <c r="B5752" s="125" t="inlineStr">
        <is>
          <t>Espresso</t>
        </is>
      </c>
      <c r="C5752" s="127" t="n">
        <v>48</v>
      </c>
      <c r="D5752" s="125" t="n"/>
    </row>
    <row r="5753">
      <c r="A5753" s="126" t="n">
        <v>46109</v>
      </c>
      <c r="B5753" s="125" t="inlineStr">
        <is>
          <t>Cappuccino</t>
        </is>
      </c>
      <c r="C5753" s="127" t="n">
        <v>42</v>
      </c>
      <c r="D5753" s="125" t="n"/>
    </row>
    <row r="5754">
      <c r="A5754" s="126" t="n">
        <v>46109</v>
      </c>
      <c r="B5754" s="125" t="inlineStr">
        <is>
          <t>Homemade Lemonade</t>
        </is>
      </c>
      <c r="C5754" s="127" t="n">
        <v>24</v>
      </c>
      <c r="D5754" s="125" t="n"/>
    </row>
    <row r="5755">
      <c r="A5755" s="126" t="n">
        <v>46110</v>
      </c>
      <c r="B5755" s="125" t="inlineStr">
        <is>
          <t>Bruschetta</t>
        </is>
      </c>
      <c r="C5755" s="127" t="n">
        <v>15</v>
      </c>
      <c r="D5755" s="125" t="n"/>
    </row>
    <row r="5756">
      <c r="A5756" s="126" t="n">
        <v>46110</v>
      </c>
      <c r="B5756" s="125" t="inlineStr">
        <is>
          <t>Caesar Salad</t>
        </is>
      </c>
      <c r="C5756" s="127" t="n">
        <v>15</v>
      </c>
      <c r="D5756" s="125" t="n"/>
    </row>
    <row r="5757">
      <c r="A5757" s="126" t="n">
        <v>46110</v>
      </c>
      <c r="B5757" s="125" t="inlineStr">
        <is>
          <t>Tomato Soup</t>
        </is>
      </c>
      <c r="C5757" s="127" t="n">
        <v>7</v>
      </c>
      <c r="D5757" s="125" t="n"/>
    </row>
    <row r="5758">
      <c r="A5758" s="126" t="n">
        <v>46110</v>
      </c>
      <c r="B5758" s="125" t="inlineStr">
        <is>
          <t>Spaghetti Carbonara</t>
        </is>
      </c>
      <c r="C5758" s="127" t="n">
        <v>27</v>
      </c>
      <c r="D5758" s="125" t="n"/>
    </row>
    <row r="5759">
      <c r="A5759" s="126" t="n">
        <v>46110</v>
      </c>
      <c r="B5759" s="125" t="inlineStr">
        <is>
          <t>Pizza Margherita</t>
        </is>
      </c>
      <c r="C5759" s="127" t="n">
        <v>35</v>
      </c>
      <c r="D5759" s="125" t="n"/>
    </row>
    <row r="5760">
      <c r="A5760" s="126" t="n">
        <v>46110</v>
      </c>
      <c r="B5760" s="125" t="inlineStr">
        <is>
          <t>Wiener Schnitzel</t>
        </is>
      </c>
      <c r="C5760" s="127" t="n">
        <v>18</v>
      </c>
      <c r="D5760" s="125" t="n"/>
    </row>
    <row r="5761">
      <c r="A5761" s="126" t="n">
        <v>46110</v>
      </c>
      <c r="B5761" s="125" t="inlineStr">
        <is>
          <t>Salmon Fillet</t>
        </is>
      </c>
      <c r="C5761" s="127" t="n">
        <v>8</v>
      </c>
      <c r="D5761" s="125" t="n"/>
    </row>
    <row r="5762">
      <c r="A5762" s="126" t="n">
        <v>46110</v>
      </c>
      <c r="B5762" s="125" t="inlineStr">
        <is>
          <t>Mushroom Risotto</t>
        </is>
      </c>
      <c r="C5762" s="127" t="n">
        <v>5</v>
      </c>
      <c r="D5762" s="125" t="n"/>
    </row>
    <row r="5763">
      <c r="A5763" s="126" t="n">
        <v>46110</v>
      </c>
      <c r="B5763" s="125" t="inlineStr">
        <is>
          <t>Cheeseburger</t>
        </is>
      </c>
      <c r="C5763" s="127" t="n">
        <v>17</v>
      </c>
      <c r="D5763" s="125" t="n"/>
    </row>
    <row r="5764">
      <c r="A5764" s="126" t="n">
        <v>46110</v>
      </c>
      <c r="B5764" s="125" t="inlineStr">
        <is>
          <t>Tiramisu</t>
        </is>
      </c>
      <c r="C5764" s="127" t="n">
        <v>14</v>
      </c>
      <c r="D5764" s="125" t="n"/>
    </row>
    <row r="5765">
      <c r="A5765" s="126" t="n">
        <v>46110</v>
      </c>
      <c r="B5765" s="125" t="inlineStr">
        <is>
          <t>Chocolate Fondant</t>
        </is>
      </c>
      <c r="C5765" s="127" t="n">
        <v>7</v>
      </c>
      <c r="D5765" s="125" t="n"/>
    </row>
    <row r="5766">
      <c r="A5766" s="126" t="n">
        <v>46110</v>
      </c>
      <c r="B5766" s="125" t="inlineStr">
        <is>
          <t>Lemon Sorbet</t>
        </is>
      </c>
      <c r="C5766" s="127" t="n">
        <v>4</v>
      </c>
      <c r="D5766" s="125" t="n"/>
    </row>
    <row r="5767">
      <c r="A5767" s="126" t="n">
        <v>46110</v>
      </c>
      <c r="B5767" s="125" t="inlineStr">
        <is>
          <t>Espresso</t>
        </is>
      </c>
      <c r="C5767" s="127" t="n">
        <v>36</v>
      </c>
      <c r="D5767" s="125" t="n"/>
    </row>
    <row r="5768">
      <c r="A5768" s="126" t="n">
        <v>46110</v>
      </c>
      <c r="B5768" s="125" t="inlineStr">
        <is>
          <t>Cappuccino</t>
        </is>
      </c>
      <c r="C5768" s="127" t="n">
        <v>24</v>
      </c>
      <c r="D5768" s="125" t="n"/>
    </row>
    <row r="5769">
      <c r="A5769" s="126" t="n">
        <v>46110</v>
      </c>
      <c r="B5769" s="125" t="inlineStr">
        <is>
          <t>Homemade Lemonade</t>
        </is>
      </c>
      <c r="C5769" s="127" t="n">
        <v>23</v>
      </c>
      <c r="D5769" s="125" t="n"/>
    </row>
    <row r="5770">
      <c r="A5770" s="126" t="n">
        <v>46112</v>
      </c>
      <c r="B5770" s="125" t="inlineStr">
        <is>
          <t>Bruschetta</t>
        </is>
      </c>
      <c r="C5770" s="127" t="n">
        <v>8</v>
      </c>
      <c r="D5770" s="125" t="n"/>
    </row>
    <row r="5771">
      <c r="A5771" s="126" t="n">
        <v>46112</v>
      </c>
      <c r="B5771" s="125" t="inlineStr">
        <is>
          <t>Caesar Salad</t>
        </is>
      </c>
      <c r="C5771" s="127" t="n">
        <v>7</v>
      </c>
      <c r="D5771" s="125" t="n"/>
    </row>
    <row r="5772">
      <c r="A5772" s="126" t="n">
        <v>46112</v>
      </c>
      <c r="B5772" s="125" t="inlineStr">
        <is>
          <t>Tomato Soup</t>
        </is>
      </c>
      <c r="C5772" s="127" t="n">
        <v>4</v>
      </c>
      <c r="D5772" s="125" t="n"/>
    </row>
    <row r="5773">
      <c r="A5773" s="126" t="n">
        <v>46112</v>
      </c>
      <c r="B5773" s="125" t="inlineStr">
        <is>
          <t>Spaghetti Carbonara</t>
        </is>
      </c>
      <c r="C5773" s="127" t="n">
        <v>15</v>
      </c>
      <c r="D5773" s="125" t="n"/>
    </row>
    <row r="5774">
      <c r="A5774" s="126" t="n">
        <v>46112</v>
      </c>
      <c r="B5774" s="125" t="inlineStr">
        <is>
          <t>Pizza Margherita</t>
        </is>
      </c>
      <c r="C5774" s="127" t="n">
        <v>23</v>
      </c>
      <c r="D5774" s="125" t="n"/>
    </row>
    <row r="5775">
      <c r="A5775" s="126" t="n">
        <v>46112</v>
      </c>
      <c r="B5775" s="125" t="inlineStr">
        <is>
          <t>Wiener Schnitzel</t>
        </is>
      </c>
      <c r="C5775" s="127" t="n">
        <v>11</v>
      </c>
      <c r="D5775" s="125" t="n"/>
    </row>
    <row r="5776">
      <c r="A5776" s="126" t="n">
        <v>46112</v>
      </c>
      <c r="B5776" s="125" t="inlineStr">
        <is>
          <t>Salmon Fillet</t>
        </is>
      </c>
      <c r="C5776" s="127" t="n">
        <v>4</v>
      </c>
      <c r="D5776" s="125" t="n"/>
    </row>
    <row r="5777">
      <c r="A5777" s="126" t="n">
        <v>46112</v>
      </c>
      <c r="B5777" s="125" t="inlineStr">
        <is>
          <t>Mushroom Risotto</t>
        </is>
      </c>
      <c r="C5777" s="127" t="n">
        <v>3</v>
      </c>
      <c r="D5777" s="125" t="n"/>
    </row>
    <row r="5778">
      <c r="A5778" s="126" t="n">
        <v>46112</v>
      </c>
      <c r="B5778" s="125" t="inlineStr">
        <is>
          <t>Cheeseburger</t>
        </is>
      </c>
      <c r="C5778" s="127" t="n">
        <v>19</v>
      </c>
      <c r="D5778" s="125" t="n"/>
    </row>
    <row r="5779">
      <c r="A5779" s="126" t="n">
        <v>46112</v>
      </c>
      <c r="B5779" s="125" t="inlineStr">
        <is>
          <t>Tiramisu</t>
        </is>
      </c>
      <c r="C5779" s="127" t="n">
        <v>14</v>
      </c>
      <c r="D5779" s="125" t="n"/>
    </row>
    <row r="5780">
      <c r="A5780" s="126" t="n">
        <v>46112</v>
      </c>
      <c r="B5780" s="125" t="inlineStr">
        <is>
          <t>Chocolate Fondant</t>
        </is>
      </c>
      <c r="C5780" s="127" t="n">
        <v>5</v>
      </c>
      <c r="D5780" s="125" t="n"/>
    </row>
    <row r="5781">
      <c r="A5781" s="126" t="n">
        <v>46112</v>
      </c>
      <c r="B5781" s="125" t="inlineStr">
        <is>
          <t>Lemon Sorbet</t>
        </is>
      </c>
      <c r="C5781" s="127" t="n">
        <v>1</v>
      </c>
      <c r="D5781" s="125" t="n"/>
    </row>
    <row r="5782">
      <c r="A5782" s="126" t="n">
        <v>46112</v>
      </c>
      <c r="B5782" s="125" t="inlineStr">
        <is>
          <t>Espresso</t>
        </is>
      </c>
      <c r="C5782" s="127" t="n">
        <v>25</v>
      </c>
      <c r="D5782" s="125" t="n"/>
    </row>
    <row r="5783">
      <c r="A5783" s="126" t="n">
        <v>46112</v>
      </c>
      <c r="B5783" s="125" t="inlineStr">
        <is>
          <t>Cappuccino</t>
        </is>
      </c>
      <c r="C5783" s="127" t="n">
        <v>23</v>
      </c>
      <c r="D5783" s="125" t="n"/>
    </row>
    <row r="5784">
      <c r="A5784" s="126" t="n">
        <v>46112</v>
      </c>
      <c r="B5784" s="125" t="inlineStr">
        <is>
          <t>Homemade Lemonade</t>
        </is>
      </c>
      <c r="C5784" s="127" t="n">
        <v>17</v>
      </c>
      <c r="D5784" s="125" t="n"/>
    </row>
    <row r="5785">
      <c r="A5785" s="126" t="n">
        <v>46113</v>
      </c>
      <c r="B5785" s="125" t="inlineStr">
        <is>
          <t>Bruschetta</t>
        </is>
      </c>
      <c r="C5785" s="127" t="n">
        <v>8</v>
      </c>
      <c r="D5785" s="125" t="n"/>
    </row>
    <row r="5786">
      <c r="A5786" s="126" t="n">
        <v>46113</v>
      </c>
      <c r="B5786" s="125" t="inlineStr">
        <is>
          <t>Caesar Salad</t>
        </is>
      </c>
      <c r="C5786" s="127" t="n">
        <v>10</v>
      </c>
      <c r="D5786" s="125" t="n"/>
    </row>
    <row r="5787">
      <c r="A5787" s="126" t="n">
        <v>46113</v>
      </c>
      <c r="B5787" s="125" t="inlineStr">
        <is>
          <t>Tomato Soup</t>
        </is>
      </c>
      <c r="C5787" s="127" t="n">
        <v>5</v>
      </c>
      <c r="D5787" s="125" t="n"/>
    </row>
    <row r="5788">
      <c r="A5788" s="126" t="n">
        <v>46113</v>
      </c>
      <c r="B5788" s="125" t="inlineStr">
        <is>
          <t>Spaghetti Carbonara</t>
        </is>
      </c>
      <c r="C5788" s="127" t="n">
        <v>24</v>
      </c>
      <c r="D5788" s="125" t="n"/>
    </row>
    <row r="5789">
      <c r="A5789" s="126" t="n">
        <v>46113</v>
      </c>
      <c r="B5789" s="125" t="inlineStr">
        <is>
          <t>Pizza Margherita</t>
        </is>
      </c>
      <c r="C5789" s="127" t="n">
        <v>30</v>
      </c>
      <c r="D5789" s="125" t="n"/>
    </row>
    <row r="5790">
      <c r="A5790" s="126" t="n">
        <v>46113</v>
      </c>
      <c r="B5790" s="125" t="inlineStr">
        <is>
          <t>Wiener Schnitzel</t>
        </is>
      </c>
      <c r="C5790" s="127" t="n">
        <v>14</v>
      </c>
      <c r="D5790" s="125" t="n"/>
    </row>
    <row r="5791">
      <c r="A5791" s="126" t="n">
        <v>46113</v>
      </c>
      <c r="B5791" s="125" t="inlineStr">
        <is>
          <t>Salmon Fillet</t>
        </is>
      </c>
      <c r="C5791" s="127" t="n">
        <v>7</v>
      </c>
      <c r="D5791" s="125" t="n"/>
    </row>
    <row r="5792">
      <c r="A5792" s="126" t="n">
        <v>46113</v>
      </c>
      <c r="B5792" s="125" t="inlineStr">
        <is>
          <t>Mushroom Risotto</t>
        </is>
      </c>
      <c r="C5792" s="127" t="n">
        <v>4</v>
      </c>
      <c r="D5792" s="125" t="n"/>
    </row>
    <row r="5793">
      <c r="A5793" s="126" t="n">
        <v>46113</v>
      </c>
      <c r="B5793" s="125" t="inlineStr">
        <is>
          <t>Cheeseburger</t>
        </is>
      </c>
      <c r="C5793" s="127" t="n">
        <v>27</v>
      </c>
      <c r="D5793" s="125" t="n"/>
    </row>
    <row r="5794">
      <c r="A5794" s="126" t="n">
        <v>46113</v>
      </c>
      <c r="B5794" s="125" t="inlineStr">
        <is>
          <t>Tiramisu</t>
        </is>
      </c>
      <c r="C5794" s="127" t="n">
        <v>13</v>
      </c>
      <c r="D5794" s="125" t="n"/>
    </row>
    <row r="5795">
      <c r="A5795" s="126" t="n">
        <v>46113</v>
      </c>
      <c r="B5795" s="125" t="inlineStr">
        <is>
          <t>Chocolate Fondant</t>
        </is>
      </c>
      <c r="C5795" s="127" t="n">
        <v>5</v>
      </c>
      <c r="D5795" s="125" t="n"/>
    </row>
    <row r="5796">
      <c r="A5796" s="126" t="n">
        <v>46113</v>
      </c>
      <c r="B5796" s="125" t="inlineStr">
        <is>
          <t>Lemon Sorbet</t>
        </is>
      </c>
      <c r="C5796" s="127" t="n">
        <v>5</v>
      </c>
      <c r="D5796" s="125" t="n"/>
    </row>
    <row r="5797">
      <c r="A5797" s="126" t="n">
        <v>46113</v>
      </c>
      <c r="B5797" s="125" t="inlineStr">
        <is>
          <t>Espresso</t>
        </is>
      </c>
      <c r="C5797" s="127" t="n">
        <v>28</v>
      </c>
      <c r="D5797" s="125" t="n"/>
    </row>
    <row r="5798">
      <c r="A5798" s="126" t="n">
        <v>46113</v>
      </c>
      <c r="B5798" s="125" t="inlineStr">
        <is>
          <t>Cappuccino</t>
        </is>
      </c>
      <c r="C5798" s="127" t="n">
        <v>22</v>
      </c>
      <c r="D5798" s="125" t="n"/>
    </row>
    <row r="5799">
      <c r="A5799" s="126" t="n">
        <v>46113</v>
      </c>
      <c r="B5799" s="125" t="inlineStr">
        <is>
          <t>Homemade Lemonade</t>
        </is>
      </c>
      <c r="C5799" s="127" t="n">
        <v>23</v>
      </c>
      <c r="D5799" s="125" t="n"/>
    </row>
    <row r="5800">
      <c r="A5800" s="126" t="n">
        <v>46114</v>
      </c>
      <c r="B5800" s="125" t="inlineStr">
        <is>
          <t>Bruschetta</t>
        </is>
      </c>
      <c r="C5800" s="127" t="n">
        <v>13</v>
      </c>
      <c r="D5800" s="125" t="n"/>
    </row>
    <row r="5801">
      <c r="A5801" s="126" t="n">
        <v>46114</v>
      </c>
      <c r="B5801" s="125" t="inlineStr">
        <is>
          <t>Caesar Salad</t>
        </is>
      </c>
      <c r="C5801" s="127" t="n">
        <v>12</v>
      </c>
      <c r="D5801" s="125" t="n"/>
    </row>
    <row r="5802">
      <c r="A5802" s="126" t="n">
        <v>46114</v>
      </c>
      <c r="B5802" s="125" t="inlineStr">
        <is>
          <t>Tomato Soup</t>
        </is>
      </c>
      <c r="C5802" s="127" t="n">
        <v>5</v>
      </c>
      <c r="D5802" s="125" t="n"/>
    </row>
    <row r="5803">
      <c r="A5803" s="126" t="n">
        <v>46114</v>
      </c>
      <c r="B5803" s="125" t="inlineStr">
        <is>
          <t>Spaghetti Carbonara</t>
        </is>
      </c>
      <c r="C5803" s="127" t="n">
        <v>32</v>
      </c>
      <c r="D5803" s="125" t="n"/>
    </row>
    <row r="5804">
      <c r="A5804" s="126" t="n">
        <v>46114</v>
      </c>
      <c r="B5804" s="125" t="inlineStr">
        <is>
          <t>Pizza Margherita</t>
        </is>
      </c>
      <c r="C5804" s="127" t="n">
        <v>36</v>
      </c>
      <c r="D5804" s="125" t="n"/>
    </row>
    <row r="5805">
      <c r="A5805" s="126" t="n">
        <v>46114</v>
      </c>
      <c r="B5805" s="125" t="inlineStr">
        <is>
          <t>Wiener Schnitzel</t>
        </is>
      </c>
      <c r="C5805" s="127" t="n">
        <v>18</v>
      </c>
      <c r="D5805" s="125" t="n"/>
    </row>
    <row r="5806">
      <c r="A5806" s="126" t="n">
        <v>46114</v>
      </c>
      <c r="B5806" s="125" t="inlineStr">
        <is>
          <t>Salmon Fillet</t>
        </is>
      </c>
      <c r="C5806" s="127" t="n">
        <v>7</v>
      </c>
      <c r="D5806" s="125" t="n"/>
    </row>
    <row r="5807">
      <c r="A5807" s="126" t="n">
        <v>46114</v>
      </c>
      <c r="B5807" s="125" t="inlineStr">
        <is>
          <t>Mushroom Risotto</t>
        </is>
      </c>
      <c r="C5807" s="127" t="n">
        <v>5</v>
      </c>
      <c r="D5807" s="125" t="n"/>
    </row>
    <row r="5808">
      <c r="A5808" s="126" t="n">
        <v>46114</v>
      </c>
      <c r="B5808" s="125" t="inlineStr">
        <is>
          <t>Cheeseburger</t>
        </is>
      </c>
      <c r="C5808" s="127" t="n">
        <v>20</v>
      </c>
      <c r="D5808" s="125" t="n"/>
    </row>
    <row r="5809">
      <c r="A5809" s="126" t="n">
        <v>46114</v>
      </c>
      <c r="B5809" s="125" t="inlineStr">
        <is>
          <t>Tiramisu</t>
        </is>
      </c>
      <c r="C5809" s="127" t="n">
        <v>11</v>
      </c>
      <c r="D5809" s="125" t="n"/>
    </row>
    <row r="5810">
      <c r="A5810" s="126" t="n">
        <v>46114</v>
      </c>
      <c r="B5810" s="125" t="inlineStr">
        <is>
          <t>Chocolate Fondant</t>
        </is>
      </c>
      <c r="C5810" s="127" t="n">
        <v>6</v>
      </c>
      <c r="D5810" s="125" t="n"/>
    </row>
    <row r="5811">
      <c r="A5811" s="126" t="n">
        <v>46114</v>
      </c>
      <c r="B5811" s="125" t="inlineStr">
        <is>
          <t>Lemon Sorbet</t>
        </is>
      </c>
      <c r="C5811" s="127" t="n">
        <v>4</v>
      </c>
      <c r="D5811" s="125" t="n"/>
    </row>
    <row r="5812">
      <c r="A5812" s="126" t="n">
        <v>46114</v>
      </c>
      <c r="B5812" s="125" t="inlineStr">
        <is>
          <t>Espresso</t>
        </is>
      </c>
      <c r="C5812" s="127" t="n">
        <v>40</v>
      </c>
      <c r="D5812" s="125" t="n"/>
    </row>
    <row r="5813">
      <c r="A5813" s="126" t="n">
        <v>46114</v>
      </c>
      <c r="B5813" s="125" t="inlineStr">
        <is>
          <t>Cappuccino</t>
        </is>
      </c>
      <c r="C5813" s="127" t="n">
        <v>32</v>
      </c>
      <c r="D5813" s="125" t="n"/>
    </row>
    <row r="5814">
      <c r="A5814" s="126" t="n">
        <v>46114</v>
      </c>
      <c r="B5814" s="125" t="inlineStr">
        <is>
          <t>Homemade Lemonade</t>
        </is>
      </c>
      <c r="C5814" s="127" t="n">
        <v>23</v>
      </c>
      <c r="D5814" s="125" t="n"/>
    </row>
    <row r="5815">
      <c r="A5815" s="126" t="n">
        <v>46115</v>
      </c>
      <c r="B5815" s="125" t="inlineStr">
        <is>
          <t>Bruschetta</t>
        </is>
      </c>
      <c r="C5815" s="127" t="n">
        <v>15</v>
      </c>
      <c r="D5815" s="125" t="n"/>
    </row>
    <row r="5816">
      <c r="A5816" s="126" t="n">
        <v>46115</v>
      </c>
      <c r="B5816" s="125" t="inlineStr">
        <is>
          <t>Caesar Salad</t>
        </is>
      </c>
      <c r="C5816" s="127" t="n">
        <v>11</v>
      </c>
      <c r="D5816" s="125" t="n"/>
    </row>
    <row r="5817">
      <c r="A5817" s="126" t="n">
        <v>46115</v>
      </c>
      <c r="B5817" s="125" t="inlineStr">
        <is>
          <t>Tomato Soup</t>
        </is>
      </c>
      <c r="C5817" s="127" t="n">
        <v>9</v>
      </c>
      <c r="D5817" s="125" t="n"/>
    </row>
    <row r="5818">
      <c r="A5818" s="126" t="n">
        <v>46115</v>
      </c>
      <c r="B5818" s="125" t="inlineStr">
        <is>
          <t>Spaghetti Carbonara</t>
        </is>
      </c>
      <c r="C5818" s="127" t="n">
        <v>33</v>
      </c>
      <c r="D5818" s="125" t="n"/>
    </row>
    <row r="5819">
      <c r="A5819" s="126" t="n">
        <v>46115</v>
      </c>
      <c r="B5819" s="125" t="inlineStr">
        <is>
          <t>Pizza Margherita</t>
        </is>
      </c>
      <c r="C5819" s="127" t="n">
        <v>47</v>
      </c>
      <c r="D5819" s="125" t="n"/>
    </row>
    <row r="5820">
      <c r="A5820" s="126" t="n">
        <v>46115</v>
      </c>
      <c r="B5820" s="125" t="inlineStr">
        <is>
          <t>Wiener Schnitzel</t>
        </is>
      </c>
      <c r="C5820" s="127" t="n">
        <v>22</v>
      </c>
      <c r="D5820" s="125" t="n"/>
    </row>
    <row r="5821">
      <c r="A5821" s="126" t="n">
        <v>46115</v>
      </c>
      <c r="B5821" s="125" t="inlineStr">
        <is>
          <t>Salmon Fillet</t>
        </is>
      </c>
      <c r="C5821" s="127" t="n">
        <v>7</v>
      </c>
      <c r="D5821" s="125" t="n"/>
    </row>
    <row r="5822">
      <c r="A5822" s="126" t="n">
        <v>46115</v>
      </c>
      <c r="B5822" s="125" t="inlineStr">
        <is>
          <t>Mushroom Risotto</t>
        </is>
      </c>
      <c r="C5822" s="127" t="n">
        <v>7</v>
      </c>
      <c r="D5822" s="125" t="n"/>
    </row>
    <row r="5823">
      <c r="A5823" s="126" t="n">
        <v>46115</v>
      </c>
      <c r="B5823" s="125" t="inlineStr">
        <is>
          <t>Cheeseburger</t>
        </is>
      </c>
      <c r="C5823" s="127" t="n">
        <v>25</v>
      </c>
      <c r="D5823" s="125" t="n"/>
    </row>
    <row r="5824">
      <c r="A5824" s="126" t="n">
        <v>46115</v>
      </c>
      <c r="B5824" s="125" t="inlineStr">
        <is>
          <t>Tiramisu</t>
        </is>
      </c>
      <c r="C5824" s="127" t="n">
        <v>14</v>
      </c>
      <c r="D5824" s="125" t="n"/>
    </row>
    <row r="5825">
      <c r="A5825" s="126" t="n">
        <v>46115</v>
      </c>
      <c r="B5825" s="125" t="inlineStr">
        <is>
          <t>Chocolate Fondant</t>
        </is>
      </c>
      <c r="C5825" s="127" t="n">
        <v>7</v>
      </c>
      <c r="D5825" s="125" t="n"/>
    </row>
    <row r="5826">
      <c r="A5826" s="126" t="n">
        <v>46115</v>
      </c>
      <c r="B5826" s="125" t="inlineStr">
        <is>
          <t>Lemon Sorbet</t>
        </is>
      </c>
      <c r="C5826" s="127" t="n">
        <v>3</v>
      </c>
      <c r="D5826" s="125" t="n"/>
    </row>
    <row r="5827">
      <c r="A5827" s="126" t="n">
        <v>46115</v>
      </c>
      <c r="B5827" s="125" t="inlineStr">
        <is>
          <t>Espresso</t>
        </is>
      </c>
      <c r="C5827" s="127" t="n">
        <v>37</v>
      </c>
      <c r="D5827" s="125" t="n"/>
    </row>
    <row r="5828">
      <c r="A5828" s="126" t="n">
        <v>46115</v>
      </c>
      <c r="B5828" s="125" t="inlineStr">
        <is>
          <t>Cappuccino</t>
        </is>
      </c>
      <c r="C5828" s="127" t="n">
        <v>33</v>
      </c>
      <c r="D5828" s="125" t="n"/>
    </row>
    <row r="5829">
      <c r="A5829" s="126" t="n">
        <v>46115</v>
      </c>
      <c r="B5829" s="125" t="inlineStr">
        <is>
          <t>Homemade Lemonade</t>
        </is>
      </c>
      <c r="C5829" s="127" t="n">
        <v>31</v>
      </c>
      <c r="D5829" s="125" t="n"/>
    </row>
    <row r="5830">
      <c r="A5830" s="126" t="n">
        <v>46116</v>
      </c>
      <c r="B5830" s="125" t="inlineStr">
        <is>
          <t>Bruschetta</t>
        </is>
      </c>
      <c r="C5830" s="127" t="n">
        <v>28</v>
      </c>
      <c r="D5830" s="125" t="n"/>
    </row>
    <row r="5831">
      <c r="A5831" s="126" t="n">
        <v>46116</v>
      </c>
      <c r="B5831" s="125" t="inlineStr">
        <is>
          <t>Caesar Salad</t>
        </is>
      </c>
      <c r="C5831" s="127" t="n">
        <v>22</v>
      </c>
      <c r="D5831" s="125" t="n"/>
    </row>
    <row r="5832">
      <c r="A5832" s="126" t="n">
        <v>46116</v>
      </c>
      <c r="B5832" s="125" t="inlineStr">
        <is>
          <t>Tomato Soup</t>
        </is>
      </c>
      <c r="C5832" s="127" t="n">
        <v>8</v>
      </c>
      <c r="D5832" s="125" t="n"/>
    </row>
    <row r="5833">
      <c r="A5833" s="126" t="n">
        <v>46116</v>
      </c>
      <c r="B5833" s="125" t="inlineStr">
        <is>
          <t>Spaghetti Carbonara</t>
        </is>
      </c>
      <c r="C5833" s="127" t="n">
        <v>44</v>
      </c>
      <c r="D5833" s="125" t="n"/>
    </row>
    <row r="5834">
      <c r="A5834" s="126" t="n">
        <v>46116</v>
      </c>
      <c r="B5834" s="125" t="inlineStr">
        <is>
          <t>Pizza Margherita</t>
        </is>
      </c>
      <c r="C5834" s="127" t="n">
        <v>45</v>
      </c>
      <c r="D5834" s="125" t="n"/>
    </row>
    <row r="5835">
      <c r="A5835" s="126" t="n">
        <v>46116</v>
      </c>
      <c r="B5835" s="125" t="inlineStr">
        <is>
          <t>Wiener Schnitzel</t>
        </is>
      </c>
      <c r="C5835" s="127" t="n">
        <v>28</v>
      </c>
      <c r="D5835" s="125" t="n"/>
    </row>
    <row r="5836">
      <c r="A5836" s="126" t="n">
        <v>46116</v>
      </c>
      <c r="B5836" s="125" t="inlineStr">
        <is>
          <t>Salmon Fillet</t>
        </is>
      </c>
      <c r="C5836" s="127" t="n">
        <v>8</v>
      </c>
      <c r="D5836" s="125" t="n"/>
    </row>
    <row r="5837">
      <c r="A5837" s="126" t="n">
        <v>46116</v>
      </c>
      <c r="B5837" s="125" t="inlineStr">
        <is>
          <t>Mushroom Risotto</t>
        </is>
      </c>
      <c r="C5837" s="127" t="n">
        <v>7</v>
      </c>
      <c r="D5837" s="125" t="n"/>
    </row>
    <row r="5838">
      <c r="A5838" s="126" t="n">
        <v>46116</v>
      </c>
      <c r="B5838" s="125" t="inlineStr">
        <is>
          <t>Cheeseburger</t>
        </is>
      </c>
      <c r="C5838" s="127" t="n">
        <v>23</v>
      </c>
      <c r="D5838" s="125" t="n"/>
    </row>
    <row r="5839">
      <c r="A5839" s="126" t="n">
        <v>46116</v>
      </c>
      <c r="B5839" s="125" t="inlineStr">
        <is>
          <t>Tiramisu</t>
        </is>
      </c>
      <c r="C5839" s="127" t="n">
        <v>30</v>
      </c>
      <c r="D5839" s="125" t="n"/>
    </row>
    <row r="5840">
      <c r="A5840" s="126" t="n">
        <v>46116</v>
      </c>
      <c r="B5840" s="125" t="inlineStr">
        <is>
          <t>Chocolate Fondant</t>
        </is>
      </c>
      <c r="C5840" s="127" t="n">
        <v>8</v>
      </c>
      <c r="D5840" s="125" t="n"/>
    </row>
    <row r="5841">
      <c r="A5841" s="126" t="n">
        <v>46116</v>
      </c>
      <c r="B5841" s="125" t="inlineStr">
        <is>
          <t>Lemon Sorbet</t>
        </is>
      </c>
      <c r="C5841" s="127" t="n">
        <v>5</v>
      </c>
      <c r="D5841" s="125" t="n"/>
    </row>
    <row r="5842">
      <c r="A5842" s="126" t="n">
        <v>46116</v>
      </c>
      <c r="B5842" s="125" t="inlineStr">
        <is>
          <t>Espresso</t>
        </is>
      </c>
      <c r="C5842" s="127" t="n">
        <v>47</v>
      </c>
      <c r="D5842" s="125" t="n"/>
    </row>
    <row r="5843">
      <c r="A5843" s="126" t="n">
        <v>46116</v>
      </c>
      <c r="B5843" s="125" t="inlineStr">
        <is>
          <t>Cappuccino</t>
        </is>
      </c>
      <c r="C5843" s="127" t="n">
        <v>43</v>
      </c>
      <c r="D5843" s="125" t="n"/>
    </row>
    <row r="5844">
      <c r="A5844" s="126" t="n">
        <v>46116</v>
      </c>
      <c r="B5844" s="125" t="inlineStr">
        <is>
          <t>Homemade Lemonade</t>
        </is>
      </c>
      <c r="C5844" s="127" t="n">
        <v>24</v>
      </c>
      <c r="D5844" s="125" t="n"/>
    </row>
    <row r="5845">
      <c r="A5845" s="126" t="n">
        <v>46117</v>
      </c>
      <c r="B5845" s="125" t="inlineStr">
        <is>
          <t>Bruschetta</t>
        </is>
      </c>
      <c r="C5845" s="127" t="n">
        <v>15</v>
      </c>
      <c r="D5845" s="125" t="n"/>
    </row>
    <row r="5846">
      <c r="A5846" s="126" t="n">
        <v>46117</v>
      </c>
      <c r="B5846" s="125" t="inlineStr">
        <is>
          <t>Caesar Salad</t>
        </is>
      </c>
      <c r="C5846" s="127" t="n">
        <v>16</v>
      </c>
      <c r="D5846" s="125" t="n"/>
    </row>
    <row r="5847">
      <c r="A5847" s="126" t="n">
        <v>46117</v>
      </c>
      <c r="B5847" s="125" t="inlineStr">
        <is>
          <t>Tomato Soup</t>
        </is>
      </c>
      <c r="C5847" s="127" t="n">
        <v>8</v>
      </c>
      <c r="D5847" s="125" t="n"/>
    </row>
    <row r="5848">
      <c r="A5848" s="126" t="n">
        <v>46117</v>
      </c>
      <c r="B5848" s="125" t="inlineStr">
        <is>
          <t>Spaghetti Carbonara</t>
        </is>
      </c>
      <c r="C5848" s="127" t="n">
        <v>20</v>
      </c>
      <c r="D5848" s="125" t="n"/>
    </row>
    <row r="5849">
      <c r="A5849" s="126" t="n">
        <v>46117</v>
      </c>
      <c r="B5849" s="125" t="inlineStr">
        <is>
          <t>Pizza Margherita</t>
        </is>
      </c>
      <c r="C5849" s="127" t="n">
        <v>42</v>
      </c>
      <c r="D5849" s="125" t="n"/>
    </row>
    <row r="5850">
      <c r="A5850" s="126" t="n">
        <v>46117</v>
      </c>
      <c r="B5850" s="125" t="inlineStr">
        <is>
          <t>Wiener Schnitzel</t>
        </is>
      </c>
      <c r="C5850" s="127" t="n">
        <v>16</v>
      </c>
      <c r="D5850" s="125" t="n"/>
    </row>
    <row r="5851">
      <c r="A5851" s="126" t="n">
        <v>46117</v>
      </c>
      <c r="B5851" s="125" t="inlineStr">
        <is>
          <t>Salmon Fillet</t>
        </is>
      </c>
      <c r="C5851" s="127" t="n">
        <v>8</v>
      </c>
      <c r="D5851" s="125" t="n"/>
    </row>
    <row r="5852">
      <c r="A5852" s="126" t="n">
        <v>46117</v>
      </c>
      <c r="B5852" s="125" t="inlineStr">
        <is>
          <t>Mushroom Risotto</t>
        </is>
      </c>
      <c r="C5852" s="127" t="n">
        <v>7</v>
      </c>
      <c r="D5852" s="125" t="n"/>
    </row>
    <row r="5853">
      <c r="A5853" s="126" t="n">
        <v>46117</v>
      </c>
      <c r="B5853" s="125" t="inlineStr">
        <is>
          <t>Cheeseburger</t>
        </is>
      </c>
      <c r="C5853" s="127" t="n">
        <v>23</v>
      </c>
      <c r="D5853" s="125" t="n"/>
    </row>
    <row r="5854">
      <c r="A5854" s="126" t="n">
        <v>46117</v>
      </c>
      <c r="B5854" s="125" t="inlineStr">
        <is>
          <t>Tiramisu</t>
        </is>
      </c>
      <c r="C5854" s="127" t="n">
        <v>17</v>
      </c>
      <c r="D5854" s="125" t="n"/>
    </row>
    <row r="5855">
      <c r="A5855" s="126" t="n">
        <v>46117</v>
      </c>
      <c r="B5855" s="125" t="inlineStr">
        <is>
          <t>Chocolate Fondant</t>
        </is>
      </c>
      <c r="C5855" s="127" t="n">
        <v>7</v>
      </c>
      <c r="D5855" s="125" t="n"/>
    </row>
    <row r="5856">
      <c r="A5856" s="126" t="n">
        <v>46117</v>
      </c>
      <c r="B5856" s="125" t="inlineStr">
        <is>
          <t>Lemon Sorbet</t>
        </is>
      </c>
      <c r="C5856" s="127" t="n">
        <v>4</v>
      </c>
      <c r="D5856" s="125" t="n"/>
    </row>
    <row r="5857">
      <c r="A5857" s="126" t="n">
        <v>46117</v>
      </c>
      <c r="B5857" s="125" t="inlineStr">
        <is>
          <t>Espresso</t>
        </is>
      </c>
      <c r="C5857" s="127" t="n">
        <v>49</v>
      </c>
      <c r="D5857" s="125" t="n"/>
    </row>
    <row r="5858">
      <c r="A5858" s="126" t="n">
        <v>46117</v>
      </c>
      <c r="B5858" s="125" t="inlineStr">
        <is>
          <t>Cappuccino</t>
        </is>
      </c>
      <c r="C5858" s="127" t="n">
        <v>41</v>
      </c>
      <c r="D5858" s="125" t="n"/>
    </row>
    <row r="5859">
      <c r="A5859" s="126" t="n">
        <v>46117</v>
      </c>
      <c r="B5859" s="125" t="inlineStr">
        <is>
          <t>Homemade Lemonade</t>
        </is>
      </c>
      <c r="C5859" s="127" t="n">
        <v>26</v>
      </c>
      <c r="D5859" s="125" t="n"/>
    </row>
    <row r="5860">
      <c r="A5860" s="126" t="n">
        <v>46119</v>
      </c>
      <c r="B5860" s="125" t="inlineStr">
        <is>
          <t>Bruschetta</t>
        </is>
      </c>
      <c r="C5860" s="127" t="n">
        <v>13</v>
      </c>
      <c r="D5860" s="125" t="n"/>
    </row>
    <row r="5861">
      <c r="A5861" s="126" t="n">
        <v>46119</v>
      </c>
      <c r="B5861" s="125" t="inlineStr">
        <is>
          <t>Caesar Salad</t>
        </is>
      </c>
      <c r="C5861" s="127" t="n">
        <v>7</v>
      </c>
      <c r="D5861" s="125" t="n"/>
    </row>
    <row r="5862">
      <c r="A5862" s="126" t="n">
        <v>46119</v>
      </c>
      <c r="B5862" s="125" t="inlineStr">
        <is>
          <t>Tomato Soup</t>
        </is>
      </c>
      <c r="C5862" s="127" t="n">
        <v>6</v>
      </c>
      <c r="D5862" s="125" t="n"/>
    </row>
    <row r="5863">
      <c r="A5863" s="126" t="n">
        <v>46119</v>
      </c>
      <c r="B5863" s="125" t="inlineStr">
        <is>
          <t>Spaghetti Carbonara</t>
        </is>
      </c>
      <c r="C5863" s="127" t="n">
        <v>18</v>
      </c>
      <c r="D5863" s="125" t="n"/>
    </row>
    <row r="5864">
      <c r="A5864" s="126" t="n">
        <v>46119</v>
      </c>
      <c r="B5864" s="125" t="inlineStr">
        <is>
          <t>Pizza Margherita</t>
        </is>
      </c>
      <c r="C5864" s="127" t="n">
        <v>26</v>
      </c>
      <c r="D5864" s="125" t="n"/>
    </row>
    <row r="5865">
      <c r="A5865" s="126" t="n">
        <v>46119</v>
      </c>
      <c r="B5865" s="125" t="inlineStr">
        <is>
          <t>Wiener Schnitzel</t>
        </is>
      </c>
      <c r="C5865" s="127" t="n">
        <v>13</v>
      </c>
      <c r="D5865" s="125" t="n"/>
    </row>
    <row r="5866">
      <c r="A5866" s="126" t="n">
        <v>46119</v>
      </c>
      <c r="B5866" s="125" t="inlineStr">
        <is>
          <t>Salmon Fillet</t>
        </is>
      </c>
      <c r="C5866" s="127" t="n">
        <v>5</v>
      </c>
      <c r="D5866" s="125" t="n"/>
    </row>
    <row r="5867">
      <c r="A5867" s="126" t="n">
        <v>46119</v>
      </c>
      <c r="B5867" s="125" t="inlineStr">
        <is>
          <t>Mushroom Risotto</t>
        </is>
      </c>
      <c r="C5867" s="127" t="n">
        <v>3</v>
      </c>
      <c r="D5867" s="125" t="n"/>
    </row>
    <row r="5868">
      <c r="A5868" s="126" t="n">
        <v>46119</v>
      </c>
      <c r="B5868" s="125" t="inlineStr">
        <is>
          <t>Cheeseburger</t>
        </is>
      </c>
      <c r="C5868" s="127" t="n">
        <v>17</v>
      </c>
      <c r="D5868" s="125" t="n"/>
    </row>
    <row r="5869">
      <c r="A5869" s="126" t="n">
        <v>46119</v>
      </c>
      <c r="B5869" s="125" t="inlineStr">
        <is>
          <t>Tiramisu</t>
        </is>
      </c>
      <c r="C5869" s="127" t="n">
        <v>16</v>
      </c>
      <c r="D5869" s="125" t="n"/>
    </row>
    <row r="5870">
      <c r="A5870" s="126" t="n">
        <v>46119</v>
      </c>
      <c r="B5870" s="125" t="inlineStr">
        <is>
          <t>Chocolate Fondant</t>
        </is>
      </c>
      <c r="C5870" s="127" t="n">
        <v>5</v>
      </c>
      <c r="D5870" s="125" t="n"/>
    </row>
    <row r="5871">
      <c r="A5871" s="126" t="n">
        <v>46119</v>
      </c>
      <c r="B5871" s="125" t="inlineStr">
        <is>
          <t>Lemon Sorbet</t>
        </is>
      </c>
      <c r="C5871" s="127" t="n">
        <v>2</v>
      </c>
      <c r="D5871" s="125" t="n"/>
    </row>
    <row r="5872">
      <c r="A5872" s="126" t="n">
        <v>46119</v>
      </c>
      <c r="B5872" s="125" t="inlineStr">
        <is>
          <t>Espresso</t>
        </is>
      </c>
      <c r="C5872" s="127" t="n">
        <v>26</v>
      </c>
      <c r="D5872" s="125" t="n"/>
    </row>
    <row r="5873">
      <c r="A5873" s="126" t="n">
        <v>46119</v>
      </c>
      <c r="B5873" s="125" t="inlineStr">
        <is>
          <t>Cappuccino</t>
        </is>
      </c>
      <c r="C5873" s="127" t="n">
        <v>23</v>
      </c>
      <c r="D5873" s="125" t="n"/>
    </row>
    <row r="5874">
      <c r="A5874" s="126" t="n">
        <v>46119</v>
      </c>
      <c r="B5874" s="125" t="inlineStr">
        <is>
          <t>Homemade Lemonade</t>
        </is>
      </c>
      <c r="C5874" s="127" t="n">
        <v>15</v>
      </c>
      <c r="D5874" s="125" t="n"/>
    </row>
    <row r="5875">
      <c r="A5875" s="126" t="n">
        <v>46120</v>
      </c>
      <c r="B5875" s="125" t="inlineStr">
        <is>
          <t>Bruschetta</t>
        </is>
      </c>
      <c r="C5875" s="127" t="n">
        <v>12</v>
      </c>
      <c r="D5875" s="125" t="n"/>
    </row>
    <row r="5876">
      <c r="A5876" s="126" t="n">
        <v>46120</v>
      </c>
      <c r="B5876" s="125" t="inlineStr">
        <is>
          <t>Caesar Salad</t>
        </is>
      </c>
      <c r="C5876" s="127" t="n">
        <v>10</v>
      </c>
      <c r="D5876" s="125" t="n"/>
    </row>
    <row r="5877">
      <c r="A5877" s="126" t="n">
        <v>46120</v>
      </c>
      <c r="B5877" s="125" t="inlineStr">
        <is>
          <t>Tomato Soup</t>
        </is>
      </c>
      <c r="C5877" s="127" t="n">
        <v>7</v>
      </c>
      <c r="D5877" s="125" t="n"/>
    </row>
    <row r="5878">
      <c r="A5878" s="126" t="n">
        <v>46120</v>
      </c>
      <c r="B5878" s="125" t="inlineStr">
        <is>
          <t>Spaghetti Carbonara</t>
        </is>
      </c>
      <c r="C5878" s="127" t="n">
        <v>25</v>
      </c>
      <c r="D5878" s="125" t="n"/>
    </row>
    <row r="5879">
      <c r="A5879" s="126" t="n">
        <v>46120</v>
      </c>
      <c r="B5879" s="125" t="inlineStr">
        <is>
          <t>Pizza Margherita</t>
        </is>
      </c>
      <c r="C5879" s="127" t="n">
        <v>22</v>
      </c>
      <c r="D5879" s="125" t="n"/>
    </row>
    <row r="5880">
      <c r="A5880" s="126" t="n">
        <v>46120</v>
      </c>
      <c r="B5880" s="125" t="inlineStr">
        <is>
          <t>Wiener Schnitzel</t>
        </is>
      </c>
      <c r="C5880" s="127" t="n">
        <v>14</v>
      </c>
      <c r="D5880" s="125" t="n"/>
    </row>
    <row r="5881">
      <c r="A5881" s="126" t="n">
        <v>46120</v>
      </c>
      <c r="B5881" s="125" t="inlineStr">
        <is>
          <t>Salmon Fillet</t>
        </is>
      </c>
      <c r="C5881" s="127" t="n">
        <v>5</v>
      </c>
      <c r="D5881" s="125" t="n"/>
    </row>
    <row r="5882">
      <c r="A5882" s="126" t="n">
        <v>46120</v>
      </c>
      <c r="B5882" s="125" t="inlineStr">
        <is>
          <t>Mushroom Risotto</t>
        </is>
      </c>
      <c r="C5882" s="127" t="n">
        <v>5</v>
      </c>
      <c r="D5882" s="125" t="n"/>
    </row>
    <row r="5883">
      <c r="A5883" s="126" t="n">
        <v>46120</v>
      </c>
      <c r="B5883" s="125" t="inlineStr">
        <is>
          <t>Cheeseburger</t>
        </is>
      </c>
      <c r="C5883" s="127" t="n">
        <v>22</v>
      </c>
      <c r="D5883" s="125" t="n"/>
    </row>
    <row r="5884">
      <c r="A5884" s="126" t="n">
        <v>46120</v>
      </c>
      <c r="B5884" s="125" t="inlineStr">
        <is>
          <t>Tiramisu</t>
        </is>
      </c>
      <c r="C5884" s="127" t="n">
        <v>13</v>
      </c>
      <c r="D5884" s="125" t="n"/>
    </row>
    <row r="5885">
      <c r="A5885" s="126" t="n">
        <v>46120</v>
      </c>
      <c r="B5885" s="125" t="inlineStr">
        <is>
          <t>Chocolate Fondant</t>
        </is>
      </c>
      <c r="C5885" s="127" t="n">
        <v>7</v>
      </c>
      <c r="D5885" s="125" t="n"/>
    </row>
    <row r="5886">
      <c r="A5886" s="126" t="n">
        <v>46120</v>
      </c>
      <c r="B5886" s="125" t="inlineStr">
        <is>
          <t>Lemon Sorbet</t>
        </is>
      </c>
      <c r="C5886" s="127" t="n">
        <v>3</v>
      </c>
      <c r="D5886" s="125" t="n"/>
    </row>
    <row r="5887">
      <c r="A5887" s="126" t="n">
        <v>46120</v>
      </c>
      <c r="B5887" s="125" t="inlineStr">
        <is>
          <t>Espresso</t>
        </is>
      </c>
      <c r="C5887" s="127" t="n">
        <v>38</v>
      </c>
      <c r="D5887" s="125" t="n"/>
    </row>
    <row r="5888">
      <c r="A5888" s="126" t="n">
        <v>46120</v>
      </c>
      <c r="B5888" s="125" t="inlineStr">
        <is>
          <t>Cappuccino</t>
        </is>
      </c>
      <c r="C5888" s="127" t="n">
        <v>30</v>
      </c>
      <c r="D5888" s="125" t="n"/>
    </row>
    <row r="5889">
      <c r="A5889" s="126" t="n">
        <v>46120</v>
      </c>
      <c r="B5889" s="125" t="inlineStr">
        <is>
          <t>Homemade Lemonade</t>
        </is>
      </c>
      <c r="C5889" s="127" t="n">
        <v>23</v>
      </c>
      <c r="D5889" s="125" t="n"/>
    </row>
    <row r="5890">
      <c r="A5890" s="126" t="n">
        <v>46121</v>
      </c>
      <c r="B5890" s="125" t="inlineStr">
        <is>
          <t>Bruschetta</t>
        </is>
      </c>
      <c r="C5890" s="127" t="n">
        <v>14</v>
      </c>
      <c r="D5890" s="125" t="n"/>
    </row>
    <row r="5891">
      <c r="A5891" s="126" t="n">
        <v>46121</v>
      </c>
      <c r="B5891" s="125" t="inlineStr">
        <is>
          <t>Caesar Salad</t>
        </is>
      </c>
      <c r="C5891" s="127" t="n">
        <v>12</v>
      </c>
      <c r="D5891" s="125" t="n"/>
    </row>
    <row r="5892">
      <c r="A5892" s="126" t="n">
        <v>46121</v>
      </c>
      <c r="B5892" s="125" t="inlineStr">
        <is>
          <t>Tomato Soup</t>
        </is>
      </c>
      <c r="C5892" s="127" t="n">
        <v>5</v>
      </c>
      <c r="D5892" s="125" t="n"/>
    </row>
    <row r="5893">
      <c r="A5893" s="126" t="n">
        <v>46121</v>
      </c>
      <c r="B5893" s="125" t="inlineStr">
        <is>
          <t>Spaghetti Carbonara</t>
        </is>
      </c>
      <c r="C5893" s="127" t="n">
        <v>17</v>
      </c>
      <c r="D5893" s="125" t="n"/>
    </row>
    <row r="5894">
      <c r="A5894" s="126" t="n">
        <v>46121</v>
      </c>
      <c r="B5894" s="125" t="inlineStr">
        <is>
          <t>Pizza Margherita</t>
        </is>
      </c>
      <c r="C5894" s="127" t="n">
        <v>27</v>
      </c>
      <c r="D5894" s="125" t="n"/>
    </row>
    <row r="5895">
      <c r="A5895" s="126" t="n">
        <v>46121</v>
      </c>
      <c r="B5895" s="125" t="inlineStr">
        <is>
          <t>Wiener Schnitzel</t>
        </is>
      </c>
      <c r="C5895" s="127" t="n">
        <v>19</v>
      </c>
      <c r="D5895" s="125" t="n"/>
    </row>
    <row r="5896">
      <c r="A5896" s="126" t="n">
        <v>46121</v>
      </c>
      <c r="B5896" s="125" t="inlineStr">
        <is>
          <t>Salmon Fillet</t>
        </is>
      </c>
      <c r="C5896" s="127" t="n">
        <v>7</v>
      </c>
      <c r="D5896" s="125" t="n"/>
    </row>
    <row r="5897">
      <c r="A5897" s="126" t="n">
        <v>46121</v>
      </c>
      <c r="B5897" s="125" t="inlineStr">
        <is>
          <t>Mushroom Risotto</t>
        </is>
      </c>
      <c r="C5897" s="127" t="n">
        <v>5</v>
      </c>
      <c r="D5897" s="125" t="n"/>
    </row>
    <row r="5898">
      <c r="A5898" s="126" t="n">
        <v>46121</v>
      </c>
      <c r="B5898" s="125" t="inlineStr">
        <is>
          <t>Cheeseburger</t>
        </is>
      </c>
      <c r="C5898" s="127" t="n">
        <v>25</v>
      </c>
      <c r="D5898" s="125" t="n"/>
    </row>
    <row r="5899">
      <c r="A5899" s="126" t="n">
        <v>46121</v>
      </c>
      <c r="B5899" s="125" t="inlineStr">
        <is>
          <t>Tiramisu</t>
        </is>
      </c>
      <c r="C5899" s="127" t="n">
        <v>17</v>
      </c>
      <c r="D5899" s="125" t="n"/>
    </row>
    <row r="5900">
      <c r="A5900" s="126" t="n">
        <v>46121</v>
      </c>
      <c r="B5900" s="125" t="inlineStr">
        <is>
          <t>Chocolate Fondant</t>
        </is>
      </c>
      <c r="C5900" s="127" t="n">
        <v>8</v>
      </c>
      <c r="D5900" s="125" t="n"/>
    </row>
    <row r="5901">
      <c r="A5901" s="126" t="n">
        <v>46121</v>
      </c>
      <c r="B5901" s="125" t="inlineStr">
        <is>
          <t>Lemon Sorbet</t>
        </is>
      </c>
      <c r="C5901" s="127" t="n">
        <v>1</v>
      </c>
      <c r="D5901" s="125" t="n"/>
    </row>
    <row r="5902">
      <c r="A5902" s="126" t="n">
        <v>46121</v>
      </c>
      <c r="B5902" s="125" t="inlineStr">
        <is>
          <t>Espresso</t>
        </is>
      </c>
      <c r="C5902" s="127" t="n">
        <v>30</v>
      </c>
      <c r="D5902" s="125" t="n"/>
    </row>
    <row r="5903">
      <c r="A5903" s="126" t="n">
        <v>46121</v>
      </c>
      <c r="B5903" s="125" t="inlineStr">
        <is>
          <t>Cappuccino</t>
        </is>
      </c>
      <c r="C5903" s="127" t="n">
        <v>23</v>
      </c>
      <c r="D5903" s="125" t="n"/>
    </row>
    <row r="5904">
      <c r="A5904" s="126" t="n">
        <v>46121</v>
      </c>
      <c r="B5904" s="125" t="inlineStr">
        <is>
          <t>Homemade Lemonade</t>
        </is>
      </c>
      <c r="C5904" s="127" t="n">
        <v>17</v>
      </c>
      <c r="D5904" s="125" t="n"/>
    </row>
    <row r="5905">
      <c r="A5905" s="126" t="n">
        <v>46122</v>
      </c>
      <c r="B5905" s="125" t="inlineStr">
        <is>
          <t>Bruschetta</t>
        </is>
      </c>
      <c r="C5905" s="127" t="n">
        <v>22</v>
      </c>
      <c r="D5905" s="125" t="n"/>
    </row>
    <row r="5906">
      <c r="A5906" s="126" t="n">
        <v>46122</v>
      </c>
      <c r="B5906" s="125" t="inlineStr">
        <is>
          <t>Caesar Salad</t>
        </is>
      </c>
      <c r="C5906" s="127" t="n">
        <v>12</v>
      </c>
      <c r="D5906" s="125" t="n"/>
    </row>
    <row r="5907">
      <c r="A5907" s="126" t="n">
        <v>46122</v>
      </c>
      <c r="B5907" s="125" t="inlineStr">
        <is>
          <t>Tomato Soup</t>
        </is>
      </c>
      <c r="C5907" s="127" t="n">
        <v>7</v>
      </c>
      <c r="D5907" s="125" t="n"/>
    </row>
    <row r="5908">
      <c r="A5908" s="126" t="n">
        <v>46122</v>
      </c>
      <c r="B5908" s="125" t="inlineStr">
        <is>
          <t>Spaghetti Carbonara</t>
        </is>
      </c>
      <c r="C5908" s="127" t="n">
        <v>30</v>
      </c>
      <c r="D5908" s="125" t="n"/>
    </row>
    <row r="5909">
      <c r="A5909" s="126" t="n">
        <v>46122</v>
      </c>
      <c r="B5909" s="125" t="inlineStr">
        <is>
          <t>Pizza Margherita</t>
        </is>
      </c>
      <c r="C5909" s="127" t="n">
        <v>46</v>
      </c>
      <c r="D5909" s="125" t="n"/>
    </row>
    <row r="5910">
      <c r="A5910" s="126" t="n">
        <v>46122</v>
      </c>
      <c r="B5910" s="125" t="inlineStr">
        <is>
          <t>Wiener Schnitzel</t>
        </is>
      </c>
      <c r="C5910" s="127" t="n">
        <v>21</v>
      </c>
      <c r="D5910" s="125" t="n"/>
    </row>
    <row r="5911">
      <c r="A5911" s="126" t="n">
        <v>46122</v>
      </c>
      <c r="B5911" s="125" t="inlineStr">
        <is>
          <t>Salmon Fillet</t>
        </is>
      </c>
      <c r="C5911" s="127" t="n">
        <v>9</v>
      </c>
      <c r="D5911" s="125" t="n"/>
    </row>
    <row r="5912">
      <c r="A5912" s="126" t="n">
        <v>46122</v>
      </c>
      <c r="B5912" s="125" t="inlineStr">
        <is>
          <t>Mushroom Risotto</t>
        </is>
      </c>
      <c r="C5912" s="127" t="n">
        <v>7</v>
      </c>
      <c r="D5912" s="125" t="n"/>
    </row>
    <row r="5913">
      <c r="A5913" s="126" t="n">
        <v>46122</v>
      </c>
      <c r="B5913" s="125" t="inlineStr">
        <is>
          <t>Cheeseburger</t>
        </is>
      </c>
      <c r="C5913" s="127" t="n">
        <v>25</v>
      </c>
      <c r="D5913" s="125" t="n"/>
    </row>
    <row r="5914">
      <c r="A5914" s="126" t="n">
        <v>46122</v>
      </c>
      <c r="B5914" s="125" t="inlineStr">
        <is>
          <t>Tiramisu</t>
        </is>
      </c>
      <c r="C5914" s="127" t="n">
        <v>12</v>
      </c>
      <c r="D5914" s="125" t="n"/>
    </row>
    <row r="5915">
      <c r="A5915" s="126" t="n">
        <v>46122</v>
      </c>
      <c r="B5915" s="125" t="inlineStr">
        <is>
          <t>Chocolate Fondant</t>
        </is>
      </c>
      <c r="C5915" s="127" t="n">
        <v>7</v>
      </c>
      <c r="D5915" s="125" t="n"/>
    </row>
    <row r="5916">
      <c r="A5916" s="126" t="n">
        <v>46122</v>
      </c>
      <c r="B5916" s="125" t="inlineStr">
        <is>
          <t>Lemon Sorbet</t>
        </is>
      </c>
      <c r="C5916" s="127" t="n">
        <v>3</v>
      </c>
      <c r="D5916" s="125" t="n"/>
    </row>
    <row r="5917">
      <c r="A5917" s="126" t="n">
        <v>46122</v>
      </c>
      <c r="B5917" s="125" t="inlineStr">
        <is>
          <t>Espresso</t>
        </is>
      </c>
      <c r="C5917" s="127" t="n">
        <v>59</v>
      </c>
      <c r="D5917" s="125" t="n"/>
    </row>
    <row r="5918">
      <c r="A5918" s="126" t="n">
        <v>46122</v>
      </c>
      <c r="B5918" s="125" t="inlineStr">
        <is>
          <t>Cappuccino</t>
        </is>
      </c>
      <c r="C5918" s="127" t="n">
        <v>32</v>
      </c>
      <c r="D5918" s="125" t="n"/>
    </row>
    <row r="5919">
      <c r="A5919" s="126" t="n">
        <v>46122</v>
      </c>
      <c r="B5919" s="125" t="inlineStr">
        <is>
          <t>Homemade Lemonade</t>
        </is>
      </c>
      <c r="C5919" s="127" t="n">
        <v>22</v>
      </c>
      <c r="D5919" s="125" t="n"/>
    </row>
    <row r="5920">
      <c r="A5920" s="126" t="n">
        <v>46123</v>
      </c>
      <c r="B5920" s="125" t="inlineStr">
        <is>
          <t>Bruschetta</t>
        </is>
      </c>
      <c r="C5920" s="127" t="n">
        <v>21</v>
      </c>
      <c r="D5920" s="125" t="n"/>
    </row>
    <row r="5921">
      <c r="A5921" s="126" t="n">
        <v>46123</v>
      </c>
      <c r="B5921" s="125" t="inlineStr">
        <is>
          <t>Caesar Salad</t>
        </is>
      </c>
      <c r="C5921" s="127" t="n">
        <v>17</v>
      </c>
      <c r="D5921" s="125" t="n"/>
    </row>
    <row r="5922">
      <c r="A5922" s="126" t="n">
        <v>46123</v>
      </c>
      <c r="B5922" s="125" t="inlineStr">
        <is>
          <t>Tomato Soup</t>
        </is>
      </c>
      <c r="C5922" s="127" t="n">
        <v>8</v>
      </c>
      <c r="D5922" s="125" t="n"/>
    </row>
    <row r="5923">
      <c r="A5923" s="126" t="n">
        <v>46123</v>
      </c>
      <c r="B5923" s="125" t="inlineStr">
        <is>
          <t>Spaghetti Carbonara</t>
        </is>
      </c>
      <c r="C5923" s="127" t="n">
        <v>44</v>
      </c>
      <c r="D5923" s="125" t="n"/>
    </row>
    <row r="5924">
      <c r="A5924" s="126" t="n">
        <v>46123</v>
      </c>
      <c r="B5924" s="125" t="inlineStr">
        <is>
          <t>Pizza Margherita</t>
        </is>
      </c>
      <c r="C5924" s="127" t="n">
        <v>53</v>
      </c>
      <c r="D5924" s="125" t="n"/>
    </row>
    <row r="5925">
      <c r="A5925" s="126" t="n">
        <v>46123</v>
      </c>
      <c r="B5925" s="125" t="inlineStr">
        <is>
          <t>Wiener Schnitzel</t>
        </is>
      </c>
      <c r="C5925" s="127" t="n">
        <v>27</v>
      </c>
      <c r="D5925" s="125" t="n"/>
    </row>
    <row r="5926">
      <c r="A5926" s="126" t="n">
        <v>46123</v>
      </c>
      <c r="B5926" s="125" t="inlineStr">
        <is>
          <t>Salmon Fillet</t>
        </is>
      </c>
      <c r="C5926" s="127" t="n">
        <v>8</v>
      </c>
      <c r="D5926" s="125" t="n"/>
    </row>
    <row r="5927">
      <c r="A5927" s="126" t="n">
        <v>46123</v>
      </c>
      <c r="B5927" s="125" t="inlineStr">
        <is>
          <t>Mushroom Risotto</t>
        </is>
      </c>
      <c r="C5927" s="127" t="n">
        <v>6</v>
      </c>
      <c r="D5927" s="125" t="n"/>
    </row>
    <row r="5928">
      <c r="A5928" s="126" t="n">
        <v>46123</v>
      </c>
      <c r="B5928" s="125" t="inlineStr">
        <is>
          <t>Cheeseburger</t>
        </is>
      </c>
      <c r="C5928" s="127" t="n">
        <v>21</v>
      </c>
      <c r="D5928" s="125" t="n"/>
    </row>
    <row r="5929">
      <c r="A5929" s="126" t="n">
        <v>46123</v>
      </c>
      <c r="B5929" s="125" t="inlineStr">
        <is>
          <t>Tiramisu</t>
        </is>
      </c>
      <c r="C5929" s="127" t="n">
        <v>24</v>
      </c>
      <c r="D5929" s="125" t="n"/>
    </row>
    <row r="5930">
      <c r="A5930" s="126" t="n">
        <v>46123</v>
      </c>
      <c r="B5930" s="125" t="inlineStr">
        <is>
          <t>Chocolate Fondant</t>
        </is>
      </c>
      <c r="C5930" s="127" t="n">
        <v>10</v>
      </c>
      <c r="D5930" s="125" t="n"/>
    </row>
    <row r="5931">
      <c r="A5931" s="126" t="n">
        <v>46123</v>
      </c>
      <c r="B5931" s="125" t="inlineStr">
        <is>
          <t>Lemon Sorbet</t>
        </is>
      </c>
      <c r="C5931" s="127" t="n">
        <v>4</v>
      </c>
      <c r="D5931" s="125" t="n"/>
    </row>
    <row r="5932">
      <c r="A5932" s="126" t="n">
        <v>46123</v>
      </c>
      <c r="B5932" s="125" t="inlineStr">
        <is>
          <t>Espresso</t>
        </is>
      </c>
      <c r="C5932" s="127" t="n">
        <v>52</v>
      </c>
      <c r="D5932" s="125" t="n"/>
    </row>
    <row r="5933">
      <c r="A5933" s="126" t="n">
        <v>46123</v>
      </c>
      <c r="B5933" s="125" t="inlineStr">
        <is>
          <t>Cappuccino</t>
        </is>
      </c>
      <c r="C5933" s="127" t="n">
        <v>65</v>
      </c>
      <c r="D5933" s="125" t="n"/>
    </row>
    <row r="5934">
      <c r="A5934" s="126" t="n">
        <v>46123</v>
      </c>
      <c r="B5934" s="125" t="inlineStr">
        <is>
          <t>Homemade Lemonade</t>
        </is>
      </c>
      <c r="C5934" s="127" t="n">
        <v>25</v>
      </c>
      <c r="D5934" s="125" t="n"/>
    </row>
    <row r="5935">
      <c r="A5935" s="126" t="n">
        <v>46124</v>
      </c>
      <c r="B5935" s="125" t="inlineStr">
        <is>
          <t>Bruschetta</t>
        </is>
      </c>
      <c r="C5935" s="127" t="n">
        <v>11</v>
      </c>
      <c r="D5935" s="125" t="n"/>
    </row>
    <row r="5936">
      <c r="A5936" s="126" t="n">
        <v>46124</v>
      </c>
      <c r="B5936" s="125" t="inlineStr">
        <is>
          <t>Caesar Salad</t>
        </is>
      </c>
      <c r="C5936" s="127" t="n">
        <v>15</v>
      </c>
      <c r="D5936" s="125" t="n"/>
    </row>
    <row r="5937">
      <c r="A5937" s="126" t="n">
        <v>46124</v>
      </c>
      <c r="B5937" s="125" t="inlineStr">
        <is>
          <t>Tomato Soup</t>
        </is>
      </c>
      <c r="C5937" s="127" t="n">
        <v>7</v>
      </c>
      <c r="D5937" s="125" t="n"/>
    </row>
    <row r="5938">
      <c r="A5938" s="126" t="n">
        <v>46124</v>
      </c>
      <c r="B5938" s="125" t="inlineStr">
        <is>
          <t>Spaghetti Carbonara</t>
        </is>
      </c>
      <c r="C5938" s="127" t="n">
        <v>27</v>
      </c>
      <c r="D5938" s="125" t="n"/>
    </row>
    <row r="5939">
      <c r="A5939" s="126" t="n">
        <v>46124</v>
      </c>
      <c r="B5939" s="125" t="inlineStr">
        <is>
          <t>Pizza Margherita</t>
        </is>
      </c>
      <c r="C5939" s="127" t="n">
        <v>41</v>
      </c>
      <c r="D5939" s="125" t="n"/>
    </row>
    <row r="5940">
      <c r="A5940" s="126" t="n">
        <v>46124</v>
      </c>
      <c r="B5940" s="125" t="inlineStr">
        <is>
          <t>Wiener Schnitzel</t>
        </is>
      </c>
      <c r="C5940" s="127" t="n">
        <v>21</v>
      </c>
      <c r="D5940" s="125" t="n"/>
    </row>
    <row r="5941">
      <c r="A5941" s="126" t="n">
        <v>46124</v>
      </c>
      <c r="B5941" s="125" t="inlineStr">
        <is>
          <t>Salmon Fillet</t>
        </is>
      </c>
      <c r="C5941" s="127" t="n">
        <v>9</v>
      </c>
      <c r="D5941" s="125" t="n"/>
    </row>
    <row r="5942">
      <c r="A5942" s="126" t="n">
        <v>46124</v>
      </c>
      <c r="B5942" s="125" t="inlineStr">
        <is>
          <t>Mushroom Risotto</t>
        </is>
      </c>
      <c r="C5942" s="127" t="n">
        <v>7</v>
      </c>
      <c r="D5942" s="125" t="n"/>
    </row>
    <row r="5943">
      <c r="A5943" s="126" t="n">
        <v>46124</v>
      </c>
      <c r="B5943" s="125" t="inlineStr">
        <is>
          <t>Cheeseburger</t>
        </is>
      </c>
      <c r="C5943" s="127" t="n">
        <v>31</v>
      </c>
      <c r="D5943" s="125" t="n"/>
    </row>
    <row r="5944">
      <c r="A5944" s="126" t="n">
        <v>46124</v>
      </c>
      <c r="B5944" s="125" t="inlineStr">
        <is>
          <t>Tiramisu</t>
        </is>
      </c>
      <c r="C5944" s="127" t="n">
        <v>19</v>
      </c>
      <c r="D5944" s="125" t="n"/>
    </row>
    <row r="5945">
      <c r="A5945" s="126" t="n">
        <v>46124</v>
      </c>
      <c r="B5945" s="125" t="inlineStr">
        <is>
          <t>Chocolate Fondant</t>
        </is>
      </c>
      <c r="C5945" s="127" t="n">
        <v>5</v>
      </c>
      <c r="D5945" s="125" t="n"/>
    </row>
    <row r="5946">
      <c r="A5946" s="126" t="n">
        <v>46124</v>
      </c>
      <c r="B5946" s="125" t="inlineStr">
        <is>
          <t>Lemon Sorbet</t>
        </is>
      </c>
      <c r="C5946" s="127" t="n">
        <v>5</v>
      </c>
      <c r="D5946" s="125" t="n"/>
    </row>
    <row r="5947">
      <c r="A5947" s="126" t="n">
        <v>46124</v>
      </c>
      <c r="B5947" s="125" t="inlineStr">
        <is>
          <t>Espresso</t>
        </is>
      </c>
      <c r="C5947" s="127" t="n">
        <v>29</v>
      </c>
      <c r="D5947" s="125" t="n"/>
    </row>
    <row r="5948">
      <c r="A5948" s="126" t="n">
        <v>46124</v>
      </c>
      <c r="B5948" s="125" t="inlineStr">
        <is>
          <t>Cappuccino</t>
        </is>
      </c>
      <c r="C5948" s="127" t="n">
        <v>39</v>
      </c>
      <c r="D5948" s="125" t="n"/>
    </row>
    <row r="5949">
      <c r="A5949" s="126" t="n">
        <v>46124</v>
      </c>
      <c r="B5949" s="125" t="inlineStr">
        <is>
          <t>Homemade Lemonade</t>
        </is>
      </c>
      <c r="C5949" s="127" t="n">
        <v>26</v>
      </c>
      <c r="D5949" s="125" t="n"/>
    </row>
    <row r="5950">
      <c r="A5950" s="126" t="n">
        <v>46126</v>
      </c>
      <c r="B5950" s="125" t="inlineStr">
        <is>
          <t>Bruschetta</t>
        </is>
      </c>
      <c r="C5950" s="127" t="n">
        <v>8</v>
      </c>
      <c r="D5950" s="125" t="n"/>
    </row>
    <row r="5951">
      <c r="A5951" s="126" t="n">
        <v>46126</v>
      </c>
      <c r="B5951" s="125" t="inlineStr">
        <is>
          <t>Caesar Salad</t>
        </is>
      </c>
      <c r="C5951" s="127" t="n">
        <v>9</v>
      </c>
      <c r="D5951" s="125" t="n"/>
    </row>
    <row r="5952">
      <c r="A5952" s="126" t="n">
        <v>46126</v>
      </c>
      <c r="B5952" s="125" t="inlineStr">
        <is>
          <t>Tomato Soup</t>
        </is>
      </c>
      <c r="C5952" s="127" t="n">
        <v>5</v>
      </c>
      <c r="D5952" s="125" t="n"/>
    </row>
    <row r="5953">
      <c r="A5953" s="126" t="n">
        <v>46126</v>
      </c>
      <c r="B5953" s="125" t="inlineStr">
        <is>
          <t>Spaghetti Carbonara</t>
        </is>
      </c>
      <c r="C5953" s="127" t="n">
        <v>15</v>
      </c>
      <c r="D5953" s="125" t="n"/>
    </row>
    <row r="5954">
      <c r="A5954" s="126" t="n">
        <v>46126</v>
      </c>
      <c r="B5954" s="125" t="inlineStr">
        <is>
          <t>Pizza Margherita</t>
        </is>
      </c>
      <c r="C5954" s="127" t="n">
        <v>23</v>
      </c>
      <c r="D5954" s="125" t="n"/>
    </row>
    <row r="5955">
      <c r="A5955" s="126" t="n">
        <v>46126</v>
      </c>
      <c r="B5955" s="125" t="inlineStr">
        <is>
          <t>Wiener Schnitzel</t>
        </is>
      </c>
      <c r="C5955" s="127" t="n">
        <v>11</v>
      </c>
      <c r="D5955" s="125" t="n"/>
    </row>
    <row r="5956">
      <c r="A5956" s="126" t="n">
        <v>46126</v>
      </c>
      <c r="B5956" s="125" t="inlineStr">
        <is>
          <t>Salmon Fillet</t>
        </is>
      </c>
      <c r="C5956" s="127" t="n">
        <v>4</v>
      </c>
      <c r="D5956" s="125" t="n"/>
    </row>
    <row r="5957">
      <c r="A5957" s="126" t="n">
        <v>46126</v>
      </c>
      <c r="B5957" s="125" t="inlineStr">
        <is>
          <t>Mushroom Risotto</t>
        </is>
      </c>
      <c r="C5957" s="127" t="n">
        <v>3</v>
      </c>
      <c r="D5957" s="125" t="n"/>
    </row>
    <row r="5958">
      <c r="A5958" s="126" t="n">
        <v>46126</v>
      </c>
      <c r="B5958" s="125" t="inlineStr">
        <is>
          <t>Cheeseburger</t>
        </is>
      </c>
      <c r="C5958" s="127" t="n">
        <v>20</v>
      </c>
      <c r="D5958" s="125" t="n"/>
    </row>
    <row r="5959">
      <c r="A5959" s="126" t="n">
        <v>46126</v>
      </c>
      <c r="B5959" s="125" t="inlineStr">
        <is>
          <t>Tiramisu</t>
        </is>
      </c>
      <c r="C5959" s="127" t="n">
        <v>13</v>
      </c>
      <c r="D5959" s="125" t="n"/>
    </row>
    <row r="5960">
      <c r="A5960" s="126" t="n">
        <v>46126</v>
      </c>
      <c r="B5960" s="125" t="inlineStr">
        <is>
          <t>Chocolate Fondant</t>
        </is>
      </c>
      <c r="C5960" s="127" t="n">
        <v>5</v>
      </c>
      <c r="D5960" s="125" t="n"/>
    </row>
    <row r="5961">
      <c r="A5961" s="126" t="n">
        <v>46126</v>
      </c>
      <c r="B5961" s="125" t="inlineStr">
        <is>
          <t>Lemon Sorbet</t>
        </is>
      </c>
      <c r="C5961" s="127" t="n">
        <v>2</v>
      </c>
      <c r="D5961" s="125" t="n"/>
    </row>
    <row r="5962">
      <c r="A5962" s="126" t="n">
        <v>46126</v>
      </c>
      <c r="B5962" s="125" t="inlineStr">
        <is>
          <t>Espresso</t>
        </is>
      </c>
      <c r="C5962" s="127" t="n">
        <v>27</v>
      </c>
      <c r="D5962" s="125" t="n"/>
    </row>
    <row r="5963">
      <c r="A5963" s="126" t="n">
        <v>46126</v>
      </c>
      <c r="B5963" s="125" t="inlineStr">
        <is>
          <t>Cappuccino</t>
        </is>
      </c>
      <c r="C5963" s="127" t="n">
        <v>22</v>
      </c>
      <c r="D5963" s="125" t="n"/>
    </row>
    <row r="5964">
      <c r="A5964" s="126" t="n">
        <v>46126</v>
      </c>
      <c r="B5964" s="125" t="inlineStr">
        <is>
          <t>Homemade Lemonade</t>
        </is>
      </c>
      <c r="C5964" s="127" t="n">
        <v>16</v>
      </c>
      <c r="D5964" s="125" t="n"/>
    </row>
    <row r="5965">
      <c r="A5965" s="126" t="n">
        <v>46127</v>
      </c>
      <c r="B5965" s="125" t="inlineStr">
        <is>
          <t>Bruschetta</t>
        </is>
      </c>
      <c r="C5965" s="127" t="n">
        <v>8</v>
      </c>
      <c r="D5965" s="125" t="n"/>
    </row>
    <row r="5966">
      <c r="A5966" s="126" t="n">
        <v>46127</v>
      </c>
      <c r="B5966" s="125" t="inlineStr">
        <is>
          <t>Caesar Salad</t>
        </is>
      </c>
      <c r="C5966" s="127" t="n">
        <v>11</v>
      </c>
      <c r="D5966" s="125" t="n"/>
    </row>
    <row r="5967">
      <c r="A5967" s="126" t="n">
        <v>46127</v>
      </c>
      <c r="B5967" s="125" t="inlineStr">
        <is>
          <t>Tomato Soup</t>
        </is>
      </c>
      <c r="C5967" s="127" t="n">
        <v>5</v>
      </c>
      <c r="D5967" s="125" t="n"/>
    </row>
    <row r="5968">
      <c r="A5968" s="126" t="n">
        <v>46127</v>
      </c>
      <c r="B5968" s="125" t="inlineStr">
        <is>
          <t>Spaghetti Carbonara</t>
        </is>
      </c>
      <c r="C5968" s="127" t="n">
        <v>12</v>
      </c>
      <c r="D5968" s="125" t="n"/>
    </row>
    <row r="5969">
      <c r="A5969" s="126" t="n">
        <v>46127</v>
      </c>
      <c r="B5969" s="125" t="inlineStr">
        <is>
          <t>Pizza Margherita</t>
        </is>
      </c>
      <c r="C5969" s="127" t="n">
        <v>30</v>
      </c>
      <c r="D5969" s="125" t="n"/>
    </row>
    <row r="5970">
      <c r="A5970" s="126" t="n">
        <v>46127</v>
      </c>
      <c r="B5970" s="125" t="inlineStr">
        <is>
          <t>Wiener Schnitzel</t>
        </is>
      </c>
      <c r="C5970" s="127" t="n">
        <v>12</v>
      </c>
      <c r="D5970" s="125" t="n"/>
    </row>
    <row r="5971">
      <c r="A5971" s="126" t="n">
        <v>46127</v>
      </c>
      <c r="B5971" s="125" t="inlineStr">
        <is>
          <t>Salmon Fillet</t>
        </is>
      </c>
      <c r="C5971" s="127" t="n">
        <v>5</v>
      </c>
      <c r="D5971" s="125" t="n"/>
    </row>
    <row r="5972">
      <c r="A5972" s="126" t="n">
        <v>46127</v>
      </c>
      <c r="B5972" s="125" t="inlineStr">
        <is>
          <t>Mushroom Risotto</t>
        </is>
      </c>
      <c r="C5972" s="127" t="n">
        <v>4</v>
      </c>
      <c r="D5972" s="125" t="n"/>
    </row>
    <row r="5973">
      <c r="A5973" s="126" t="n">
        <v>46127</v>
      </c>
      <c r="B5973" s="125" t="inlineStr">
        <is>
          <t>Cheeseburger</t>
        </is>
      </c>
      <c r="C5973" s="127" t="n">
        <v>17</v>
      </c>
      <c r="D5973" s="125" t="n"/>
    </row>
    <row r="5974">
      <c r="A5974" s="126" t="n">
        <v>46127</v>
      </c>
      <c r="B5974" s="125" t="inlineStr">
        <is>
          <t>Tiramisu</t>
        </is>
      </c>
      <c r="C5974" s="127" t="n">
        <v>15</v>
      </c>
      <c r="D5974" s="125" t="n"/>
    </row>
    <row r="5975">
      <c r="A5975" s="126" t="n">
        <v>46127</v>
      </c>
      <c r="B5975" s="125" t="inlineStr">
        <is>
          <t>Chocolate Fondant</t>
        </is>
      </c>
      <c r="C5975" s="127" t="n">
        <v>5</v>
      </c>
      <c r="D5975" s="125" t="n"/>
    </row>
    <row r="5976">
      <c r="A5976" s="126" t="n">
        <v>46127</v>
      </c>
      <c r="B5976" s="125" t="inlineStr">
        <is>
          <t>Lemon Sorbet</t>
        </is>
      </c>
      <c r="C5976" s="127" t="n">
        <v>2</v>
      </c>
      <c r="D5976" s="125" t="n"/>
    </row>
    <row r="5977">
      <c r="A5977" s="126" t="n">
        <v>46127</v>
      </c>
      <c r="B5977" s="125" t="inlineStr">
        <is>
          <t>Espresso</t>
        </is>
      </c>
      <c r="C5977" s="127" t="n">
        <v>25</v>
      </c>
      <c r="D5977" s="125" t="n"/>
    </row>
    <row r="5978">
      <c r="A5978" s="126" t="n">
        <v>46127</v>
      </c>
      <c r="B5978" s="125" t="inlineStr">
        <is>
          <t>Cappuccino</t>
        </is>
      </c>
      <c r="C5978" s="127" t="n">
        <v>23</v>
      </c>
      <c r="D5978" s="125" t="n"/>
    </row>
    <row r="5979">
      <c r="A5979" s="126" t="n">
        <v>46127</v>
      </c>
      <c r="B5979" s="125" t="inlineStr">
        <is>
          <t>Homemade Lemonade</t>
        </is>
      </c>
      <c r="C5979" s="127" t="n">
        <v>15</v>
      </c>
      <c r="D5979" s="125" t="n"/>
    </row>
    <row r="5980">
      <c r="A5980" s="126" t="n">
        <v>46128</v>
      </c>
      <c r="B5980" s="125" t="inlineStr">
        <is>
          <t>Bruschetta</t>
        </is>
      </c>
      <c r="C5980" s="127" t="n">
        <v>13</v>
      </c>
      <c r="D5980" s="125" t="n"/>
    </row>
    <row r="5981">
      <c r="A5981" s="126" t="n">
        <v>46128</v>
      </c>
      <c r="B5981" s="125" t="inlineStr">
        <is>
          <t>Caesar Salad</t>
        </is>
      </c>
      <c r="C5981" s="127" t="n">
        <v>14</v>
      </c>
      <c r="D5981" s="125" t="n"/>
    </row>
    <row r="5982">
      <c r="A5982" s="126" t="n">
        <v>46128</v>
      </c>
      <c r="B5982" s="125" t="inlineStr">
        <is>
          <t>Tomato Soup</t>
        </is>
      </c>
      <c r="C5982" s="127" t="n">
        <v>7</v>
      </c>
      <c r="D5982" s="125" t="n"/>
    </row>
    <row r="5983">
      <c r="A5983" s="126" t="n">
        <v>46128</v>
      </c>
      <c r="B5983" s="125" t="inlineStr">
        <is>
          <t>Spaghetti Carbonara</t>
        </is>
      </c>
      <c r="C5983" s="127" t="n">
        <v>26</v>
      </c>
      <c r="D5983" s="125" t="n"/>
    </row>
    <row r="5984">
      <c r="A5984" s="126" t="n">
        <v>46128</v>
      </c>
      <c r="B5984" s="125" t="inlineStr">
        <is>
          <t>Pizza Margherita</t>
        </is>
      </c>
      <c r="C5984" s="127" t="n">
        <v>23</v>
      </c>
      <c r="D5984" s="125" t="n"/>
    </row>
    <row r="5985">
      <c r="A5985" s="126" t="n">
        <v>46128</v>
      </c>
      <c r="B5985" s="125" t="inlineStr">
        <is>
          <t>Wiener Schnitzel</t>
        </is>
      </c>
      <c r="C5985" s="127" t="n">
        <v>20</v>
      </c>
      <c r="D5985" s="125" t="n"/>
    </row>
    <row r="5986">
      <c r="A5986" s="126" t="n">
        <v>46128</v>
      </c>
      <c r="B5986" s="125" t="inlineStr">
        <is>
          <t>Salmon Fillet</t>
        </is>
      </c>
      <c r="C5986" s="127" t="n">
        <v>7</v>
      </c>
      <c r="D5986" s="125" t="n"/>
    </row>
    <row r="5987">
      <c r="A5987" s="126" t="n">
        <v>46128</v>
      </c>
      <c r="B5987" s="125" t="inlineStr">
        <is>
          <t>Mushroom Risotto</t>
        </is>
      </c>
      <c r="C5987" s="127" t="n">
        <v>7</v>
      </c>
      <c r="D5987" s="125" t="n"/>
    </row>
    <row r="5988">
      <c r="A5988" s="126" t="n">
        <v>46128</v>
      </c>
      <c r="B5988" s="125" t="inlineStr">
        <is>
          <t>Cheeseburger</t>
        </is>
      </c>
      <c r="C5988" s="127" t="n">
        <v>13</v>
      </c>
      <c r="D5988" s="125" t="n"/>
    </row>
    <row r="5989">
      <c r="A5989" s="126" t="n">
        <v>46128</v>
      </c>
      <c r="B5989" s="125" t="inlineStr">
        <is>
          <t>Tiramisu</t>
        </is>
      </c>
      <c r="C5989" s="127" t="n">
        <v>15</v>
      </c>
      <c r="D5989" s="125" t="n"/>
    </row>
    <row r="5990">
      <c r="A5990" s="126" t="n">
        <v>46128</v>
      </c>
      <c r="B5990" s="125" t="inlineStr">
        <is>
          <t>Chocolate Fondant</t>
        </is>
      </c>
      <c r="C5990" s="127" t="n">
        <v>6</v>
      </c>
      <c r="D5990" s="125" t="n"/>
    </row>
    <row r="5991">
      <c r="A5991" s="126" t="n">
        <v>46128</v>
      </c>
      <c r="B5991" s="125" t="inlineStr">
        <is>
          <t>Lemon Sorbet</t>
        </is>
      </c>
      <c r="C5991" s="127" t="n">
        <v>4</v>
      </c>
      <c r="D5991" s="125" t="n"/>
    </row>
    <row r="5992">
      <c r="A5992" s="126" t="n">
        <v>46128</v>
      </c>
      <c r="B5992" s="125" t="inlineStr">
        <is>
          <t>Espresso</t>
        </is>
      </c>
      <c r="C5992" s="127" t="n">
        <v>28</v>
      </c>
      <c r="D5992" s="125" t="n"/>
    </row>
    <row r="5993">
      <c r="A5993" s="126" t="n">
        <v>46128</v>
      </c>
      <c r="B5993" s="125" t="inlineStr">
        <is>
          <t>Cappuccino</t>
        </is>
      </c>
      <c r="C5993" s="127" t="n">
        <v>26</v>
      </c>
      <c r="D5993" s="125" t="n"/>
    </row>
    <row r="5994">
      <c r="A5994" s="126" t="n">
        <v>46128</v>
      </c>
      <c r="B5994" s="125" t="inlineStr">
        <is>
          <t>Homemade Lemonade</t>
        </is>
      </c>
      <c r="C5994" s="127" t="n">
        <v>28</v>
      </c>
      <c r="D5994" s="125" t="n"/>
    </row>
    <row r="5995">
      <c r="A5995" s="126" t="n">
        <v>46129</v>
      </c>
      <c r="B5995" s="125" t="inlineStr">
        <is>
          <t>Bruschetta</t>
        </is>
      </c>
      <c r="C5995" s="127" t="n">
        <v>20</v>
      </c>
      <c r="D5995" s="125" t="n"/>
    </row>
    <row r="5996">
      <c r="A5996" s="126" t="n">
        <v>46129</v>
      </c>
      <c r="B5996" s="125" t="inlineStr">
        <is>
          <t>Caesar Salad</t>
        </is>
      </c>
      <c r="C5996" s="127" t="n">
        <v>10</v>
      </c>
      <c r="D5996" s="125" t="n"/>
    </row>
    <row r="5997">
      <c r="A5997" s="126" t="n">
        <v>46129</v>
      </c>
      <c r="B5997" s="125" t="inlineStr">
        <is>
          <t>Tomato Soup</t>
        </is>
      </c>
      <c r="C5997" s="127" t="n">
        <v>8</v>
      </c>
      <c r="D5997" s="125" t="n"/>
    </row>
    <row r="5998">
      <c r="A5998" s="126" t="n">
        <v>46129</v>
      </c>
      <c r="B5998" s="125" t="inlineStr">
        <is>
          <t>Spaghetti Carbonara</t>
        </is>
      </c>
      <c r="C5998" s="127" t="n">
        <v>40</v>
      </c>
      <c r="D5998" s="125" t="n"/>
    </row>
    <row r="5999">
      <c r="A5999" s="126" t="n">
        <v>46129</v>
      </c>
      <c r="B5999" s="125" t="inlineStr">
        <is>
          <t>Pizza Margherita</t>
        </is>
      </c>
      <c r="C5999" s="127" t="n">
        <v>36</v>
      </c>
      <c r="D5999" s="125" t="n"/>
    </row>
    <row r="6000">
      <c r="A6000" s="126" t="n">
        <v>46129</v>
      </c>
      <c r="B6000" s="125" t="inlineStr">
        <is>
          <t>Wiener Schnitzel</t>
        </is>
      </c>
      <c r="C6000" s="127" t="n">
        <v>25</v>
      </c>
      <c r="D6000" s="125" t="n"/>
    </row>
    <row r="6001">
      <c r="A6001" s="126" t="n">
        <v>46129</v>
      </c>
      <c r="B6001" s="125" t="inlineStr">
        <is>
          <t>Salmon Fillet</t>
        </is>
      </c>
      <c r="C6001" s="127" t="n">
        <v>8</v>
      </c>
      <c r="D6001" s="125" t="n"/>
    </row>
    <row r="6002">
      <c r="A6002" s="126" t="n">
        <v>46129</v>
      </c>
      <c r="B6002" s="125" t="inlineStr">
        <is>
          <t>Mushroom Risotto</t>
        </is>
      </c>
      <c r="C6002" s="127" t="n">
        <v>5</v>
      </c>
      <c r="D6002" s="125" t="n"/>
    </row>
    <row r="6003">
      <c r="A6003" s="126" t="n">
        <v>46129</v>
      </c>
      <c r="B6003" s="125" t="inlineStr">
        <is>
          <t>Cheeseburger</t>
        </is>
      </c>
      <c r="C6003" s="127" t="n">
        <v>25</v>
      </c>
      <c r="D6003" s="125" t="n"/>
    </row>
    <row r="6004">
      <c r="A6004" s="126" t="n">
        <v>46129</v>
      </c>
      <c r="B6004" s="125" t="inlineStr">
        <is>
          <t>Tiramisu</t>
        </is>
      </c>
      <c r="C6004" s="127" t="n">
        <v>24</v>
      </c>
      <c r="D6004" s="125" t="n"/>
    </row>
    <row r="6005">
      <c r="A6005" s="126" t="n">
        <v>46129</v>
      </c>
      <c r="B6005" s="125" t="inlineStr">
        <is>
          <t>Chocolate Fondant</t>
        </is>
      </c>
      <c r="C6005" s="127" t="n">
        <v>10</v>
      </c>
      <c r="D6005" s="125" t="n"/>
    </row>
    <row r="6006">
      <c r="A6006" s="126" t="n">
        <v>46129</v>
      </c>
      <c r="B6006" s="125" t="inlineStr">
        <is>
          <t>Lemon Sorbet</t>
        </is>
      </c>
      <c r="C6006" s="127" t="n">
        <v>3</v>
      </c>
      <c r="D6006" s="125" t="n"/>
    </row>
    <row r="6007">
      <c r="A6007" s="126" t="n">
        <v>46129</v>
      </c>
      <c r="B6007" s="125" t="inlineStr">
        <is>
          <t>Espresso</t>
        </is>
      </c>
      <c r="C6007" s="127" t="n">
        <v>55</v>
      </c>
      <c r="D6007" s="125" t="n"/>
    </row>
    <row r="6008">
      <c r="A6008" s="126" t="n">
        <v>46129</v>
      </c>
      <c r="B6008" s="125" t="inlineStr">
        <is>
          <t>Cappuccino</t>
        </is>
      </c>
      <c r="C6008" s="127" t="n">
        <v>32</v>
      </c>
      <c r="D6008" s="125" t="n"/>
    </row>
    <row r="6009">
      <c r="A6009" s="126" t="n">
        <v>46129</v>
      </c>
      <c r="B6009" s="125" t="inlineStr">
        <is>
          <t>Homemade Lemonade</t>
        </is>
      </c>
      <c r="C6009" s="127" t="n">
        <v>28</v>
      </c>
      <c r="D6009" s="125" t="n"/>
    </row>
    <row r="6010">
      <c r="A6010" s="126" t="n">
        <v>46130</v>
      </c>
      <c r="B6010" s="125" t="inlineStr">
        <is>
          <t>Bruschetta</t>
        </is>
      </c>
      <c r="C6010" s="127" t="n">
        <v>20</v>
      </c>
      <c r="D6010" s="125" t="n"/>
    </row>
    <row r="6011">
      <c r="A6011" s="126" t="n">
        <v>46130</v>
      </c>
      <c r="B6011" s="125" t="inlineStr">
        <is>
          <t>Caesar Salad</t>
        </is>
      </c>
      <c r="C6011" s="127" t="n">
        <v>13</v>
      </c>
      <c r="D6011" s="125" t="n"/>
    </row>
    <row r="6012">
      <c r="A6012" s="126" t="n">
        <v>46130</v>
      </c>
      <c r="B6012" s="125" t="inlineStr">
        <is>
          <t>Tomato Soup</t>
        </is>
      </c>
      <c r="C6012" s="127" t="n">
        <v>10</v>
      </c>
      <c r="D6012" s="125" t="n"/>
    </row>
    <row r="6013">
      <c r="A6013" s="126" t="n">
        <v>46130</v>
      </c>
      <c r="B6013" s="125" t="inlineStr">
        <is>
          <t>Spaghetti Carbonara</t>
        </is>
      </c>
      <c r="C6013" s="127" t="n">
        <v>34</v>
      </c>
      <c r="D6013" s="125" t="n"/>
    </row>
    <row r="6014">
      <c r="A6014" s="126" t="n">
        <v>46130</v>
      </c>
      <c r="B6014" s="125" t="inlineStr">
        <is>
          <t>Pizza Margherita</t>
        </is>
      </c>
      <c r="C6014" s="127" t="n">
        <v>24</v>
      </c>
      <c r="D6014" s="125" t="n"/>
    </row>
    <row r="6015">
      <c r="A6015" s="126" t="n">
        <v>46130</v>
      </c>
      <c r="B6015" s="125" t="inlineStr">
        <is>
          <t>Wiener Schnitzel</t>
        </is>
      </c>
      <c r="C6015" s="127" t="n">
        <v>22</v>
      </c>
      <c r="D6015" s="125" t="n"/>
    </row>
    <row r="6016">
      <c r="A6016" s="126" t="n">
        <v>46130</v>
      </c>
      <c r="B6016" s="125" t="inlineStr">
        <is>
          <t>Salmon Fillet</t>
        </is>
      </c>
      <c r="C6016" s="127" t="n">
        <v>8</v>
      </c>
      <c r="D6016" s="125" t="n"/>
    </row>
    <row r="6017">
      <c r="A6017" s="126" t="n">
        <v>46130</v>
      </c>
      <c r="B6017" s="125" t="inlineStr">
        <is>
          <t>Mushroom Risotto</t>
        </is>
      </c>
      <c r="C6017" s="127" t="n">
        <v>6</v>
      </c>
      <c r="D6017" s="125" t="n"/>
    </row>
    <row r="6018">
      <c r="A6018" s="126" t="n">
        <v>46130</v>
      </c>
      <c r="B6018" s="125" t="inlineStr">
        <is>
          <t>Cheeseburger</t>
        </is>
      </c>
      <c r="C6018" s="127" t="n">
        <v>27</v>
      </c>
      <c r="D6018" s="125" t="n"/>
    </row>
    <row r="6019">
      <c r="A6019" s="126" t="n">
        <v>46130</v>
      </c>
      <c r="B6019" s="125" t="inlineStr">
        <is>
          <t>Tiramisu</t>
        </is>
      </c>
      <c r="C6019" s="127" t="n">
        <v>20</v>
      </c>
      <c r="D6019" s="125" t="n"/>
    </row>
    <row r="6020">
      <c r="A6020" s="126" t="n">
        <v>46130</v>
      </c>
      <c r="B6020" s="125" t="inlineStr">
        <is>
          <t>Chocolate Fondant</t>
        </is>
      </c>
      <c r="C6020" s="127" t="n">
        <v>5</v>
      </c>
      <c r="D6020" s="125" t="n"/>
    </row>
    <row r="6021">
      <c r="A6021" s="126" t="n">
        <v>46130</v>
      </c>
      <c r="B6021" s="125" t="inlineStr">
        <is>
          <t>Lemon Sorbet</t>
        </is>
      </c>
      <c r="C6021" s="127" t="n">
        <v>5</v>
      </c>
      <c r="D6021" s="125" t="n"/>
    </row>
    <row r="6022">
      <c r="A6022" s="126" t="n">
        <v>46130</v>
      </c>
      <c r="B6022" s="125" t="inlineStr">
        <is>
          <t>Espresso</t>
        </is>
      </c>
      <c r="C6022" s="127" t="n">
        <v>52</v>
      </c>
      <c r="D6022" s="125" t="n"/>
    </row>
    <row r="6023">
      <c r="A6023" s="126" t="n">
        <v>46130</v>
      </c>
      <c r="B6023" s="125" t="inlineStr">
        <is>
          <t>Cappuccino</t>
        </is>
      </c>
      <c r="C6023" s="127" t="n">
        <v>43</v>
      </c>
      <c r="D6023" s="125" t="n"/>
    </row>
    <row r="6024">
      <c r="A6024" s="126" t="n">
        <v>46130</v>
      </c>
      <c r="B6024" s="125" t="inlineStr">
        <is>
          <t>Homemade Lemonade</t>
        </is>
      </c>
      <c r="C6024" s="127" t="n">
        <v>29</v>
      </c>
      <c r="D6024" s="125" t="n"/>
    </row>
    <row r="6025">
      <c r="A6025" s="126" t="n">
        <v>46131</v>
      </c>
      <c r="B6025" s="125" t="inlineStr">
        <is>
          <t>Bruschetta</t>
        </is>
      </c>
      <c r="C6025" s="127" t="n">
        <v>16</v>
      </c>
      <c r="D6025" s="125" t="n"/>
    </row>
    <row r="6026">
      <c r="A6026" s="126" t="n">
        <v>46131</v>
      </c>
      <c r="B6026" s="125" t="inlineStr">
        <is>
          <t>Caesar Salad</t>
        </is>
      </c>
      <c r="C6026" s="127" t="n">
        <v>13</v>
      </c>
      <c r="D6026" s="125" t="n"/>
    </row>
    <row r="6027">
      <c r="A6027" s="126" t="n">
        <v>46131</v>
      </c>
      <c r="B6027" s="125" t="inlineStr">
        <is>
          <t>Tomato Soup</t>
        </is>
      </c>
      <c r="C6027" s="127" t="n">
        <v>6</v>
      </c>
      <c r="D6027" s="125" t="n"/>
    </row>
    <row r="6028">
      <c r="A6028" s="126" t="n">
        <v>46131</v>
      </c>
      <c r="B6028" s="125" t="inlineStr">
        <is>
          <t>Spaghetti Carbonara</t>
        </is>
      </c>
      <c r="C6028" s="127" t="n">
        <v>22</v>
      </c>
      <c r="D6028" s="125" t="n"/>
    </row>
    <row r="6029">
      <c r="A6029" s="126" t="n">
        <v>46131</v>
      </c>
      <c r="B6029" s="125" t="inlineStr">
        <is>
          <t>Pizza Margherita</t>
        </is>
      </c>
      <c r="C6029" s="127" t="n">
        <v>37</v>
      </c>
      <c r="D6029" s="125" t="n"/>
    </row>
    <row r="6030">
      <c r="A6030" s="126" t="n">
        <v>46131</v>
      </c>
      <c r="B6030" s="125" t="inlineStr">
        <is>
          <t>Wiener Schnitzel</t>
        </is>
      </c>
      <c r="C6030" s="127" t="n">
        <v>25</v>
      </c>
      <c r="D6030" s="125" t="n"/>
    </row>
    <row r="6031">
      <c r="A6031" s="126" t="n">
        <v>46131</v>
      </c>
      <c r="B6031" s="125" t="inlineStr">
        <is>
          <t>Salmon Fillet</t>
        </is>
      </c>
      <c r="C6031" s="127" t="n">
        <v>8</v>
      </c>
      <c r="D6031" s="125" t="n"/>
    </row>
    <row r="6032">
      <c r="A6032" s="126" t="n">
        <v>46131</v>
      </c>
      <c r="B6032" s="125" t="inlineStr">
        <is>
          <t>Mushroom Risotto</t>
        </is>
      </c>
      <c r="C6032" s="127" t="n">
        <v>8</v>
      </c>
      <c r="D6032" s="125" t="n"/>
    </row>
    <row r="6033">
      <c r="A6033" s="126" t="n">
        <v>46131</v>
      </c>
      <c r="B6033" s="125" t="inlineStr">
        <is>
          <t>Cheeseburger</t>
        </is>
      </c>
      <c r="C6033" s="127" t="n">
        <v>20</v>
      </c>
      <c r="D6033" s="125" t="n"/>
    </row>
    <row r="6034">
      <c r="A6034" s="126" t="n">
        <v>46131</v>
      </c>
      <c r="B6034" s="125" t="inlineStr">
        <is>
          <t>Tiramisu</t>
        </is>
      </c>
      <c r="C6034" s="127" t="n">
        <v>18</v>
      </c>
      <c r="D6034" s="125" t="n"/>
    </row>
    <row r="6035">
      <c r="A6035" s="126" t="n">
        <v>46131</v>
      </c>
      <c r="B6035" s="125" t="inlineStr">
        <is>
          <t>Chocolate Fondant</t>
        </is>
      </c>
      <c r="C6035" s="127" t="n">
        <v>7</v>
      </c>
      <c r="D6035" s="125" t="n"/>
    </row>
    <row r="6036">
      <c r="A6036" s="126" t="n">
        <v>46131</v>
      </c>
      <c r="B6036" s="125" t="inlineStr">
        <is>
          <t>Lemon Sorbet</t>
        </is>
      </c>
      <c r="C6036" s="127" t="n">
        <v>5</v>
      </c>
      <c r="D6036" s="125" t="n"/>
    </row>
    <row r="6037">
      <c r="A6037" s="126" t="n">
        <v>46131</v>
      </c>
      <c r="B6037" s="125" t="inlineStr">
        <is>
          <t>Espresso</t>
        </is>
      </c>
      <c r="C6037" s="127" t="n">
        <v>54</v>
      </c>
      <c r="D6037" s="125" t="n"/>
    </row>
    <row r="6038">
      <c r="A6038" s="126" t="n">
        <v>46131</v>
      </c>
      <c r="B6038" s="125" t="inlineStr">
        <is>
          <t>Cappuccino</t>
        </is>
      </c>
      <c r="C6038" s="127" t="n">
        <v>30</v>
      </c>
      <c r="D6038" s="125" t="n"/>
    </row>
    <row r="6039">
      <c r="A6039" s="126" t="n">
        <v>46131</v>
      </c>
      <c r="B6039" s="125" t="inlineStr">
        <is>
          <t>Homemade Lemonade</t>
        </is>
      </c>
      <c r="C6039" s="127" t="n">
        <v>28</v>
      </c>
      <c r="D6039" s="125" t="n"/>
    </row>
    <row r="6040">
      <c r="A6040" s="126" t="n">
        <v>46133</v>
      </c>
      <c r="B6040" s="125" t="inlineStr">
        <is>
          <t>Bruschetta</t>
        </is>
      </c>
      <c r="C6040" s="127" t="n">
        <v>10</v>
      </c>
      <c r="D6040" s="125" t="n"/>
    </row>
    <row r="6041">
      <c r="A6041" s="126" t="n">
        <v>46133</v>
      </c>
      <c r="B6041" s="125" t="inlineStr">
        <is>
          <t>Caesar Salad</t>
        </is>
      </c>
      <c r="C6041" s="127" t="n">
        <v>7</v>
      </c>
      <c r="D6041" s="125" t="n"/>
    </row>
    <row r="6042">
      <c r="A6042" s="126" t="n">
        <v>46133</v>
      </c>
      <c r="B6042" s="125" t="inlineStr">
        <is>
          <t>Tomato Soup</t>
        </is>
      </c>
      <c r="C6042" s="127" t="n">
        <v>5</v>
      </c>
      <c r="D6042" s="125" t="n"/>
    </row>
    <row r="6043">
      <c r="A6043" s="126" t="n">
        <v>46133</v>
      </c>
      <c r="B6043" s="125" t="inlineStr">
        <is>
          <t>Spaghetti Carbonara</t>
        </is>
      </c>
      <c r="C6043" s="127" t="n">
        <v>15</v>
      </c>
      <c r="D6043" s="125" t="n"/>
    </row>
    <row r="6044">
      <c r="A6044" s="126" t="n">
        <v>46133</v>
      </c>
      <c r="B6044" s="125" t="inlineStr">
        <is>
          <t>Pizza Margherita</t>
        </is>
      </c>
      <c r="C6044" s="127" t="n">
        <v>29</v>
      </c>
      <c r="D6044" s="125" t="n"/>
    </row>
    <row r="6045">
      <c r="A6045" s="126" t="n">
        <v>46133</v>
      </c>
      <c r="B6045" s="125" t="inlineStr">
        <is>
          <t>Wiener Schnitzel</t>
        </is>
      </c>
      <c r="C6045" s="127" t="n">
        <v>14</v>
      </c>
      <c r="D6045" s="125" t="n"/>
    </row>
    <row r="6046">
      <c r="A6046" s="126" t="n">
        <v>46133</v>
      </c>
      <c r="B6046" s="125" t="inlineStr">
        <is>
          <t>Salmon Fillet</t>
        </is>
      </c>
      <c r="C6046" s="127" t="n">
        <v>6</v>
      </c>
      <c r="D6046" s="125" t="n"/>
    </row>
    <row r="6047">
      <c r="A6047" s="126" t="n">
        <v>46133</v>
      </c>
      <c r="B6047" s="125" t="inlineStr">
        <is>
          <t>Mushroom Risotto</t>
        </is>
      </c>
      <c r="C6047" s="127" t="n">
        <v>4</v>
      </c>
      <c r="D6047" s="125" t="n"/>
    </row>
    <row r="6048">
      <c r="A6048" s="126" t="n">
        <v>46133</v>
      </c>
      <c r="B6048" s="125" t="inlineStr">
        <is>
          <t>Cheeseburger</t>
        </is>
      </c>
      <c r="C6048" s="127" t="n">
        <v>9</v>
      </c>
      <c r="D6048" s="125" t="n"/>
    </row>
    <row r="6049">
      <c r="A6049" s="126" t="n">
        <v>46133</v>
      </c>
      <c r="B6049" s="125" t="inlineStr">
        <is>
          <t>Tiramisu</t>
        </is>
      </c>
      <c r="C6049" s="127" t="n">
        <v>13</v>
      </c>
      <c r="D6049" s="125" t="n"/>
    </row>
    <row r="6050">
      <c r="A6050" s="126" t="n">
        <v>46133</v>
      </c>
      <c r="B6050" s="125" t="inlineStr">
        <is>
          <t>Chocolate Fondant</t>
        </is>
      </c>
      <c r="C6050" s="127" t="n">
        <v>5</v>
      </c>
      <c r="D6050" s="125" t="n"/>
    </row>
    <row r="6051">
      <c r="A6051" s="126" t="n">
        <v>46133</v>
      </c>
      <c r="B6051" s="125" t="inlineStr">
        <is>
          <t>Espresso</t>
        </is>
      </c>
      <c r="C6051" s="127" t="n">
        <v>27</v>
      </c>
      <c r="D6051" s="125" t="n"/>
    </row>
    <row r="6052">
      <c r="A6052" s="126" t="n">
        <v>46133</v>
      </c>
      <c r="B6052" s="125" t="inlineStr">
        <is>
          <t>Cappuccino</t>
        </is>
      </c>
      <c r="C6052" s="127" t="n">
        <v>25</v>
      </c>
      <c r="D6052" s="125" t="n"/>
    </row>
    <row r="6053">
      <c r="A6053" s="126" t="n">
        <v>46133</v>
      </c>
      <c r="B6053" s="125" t="inlineStr">
        <is>
          <t>Homemade Lemonade</t>
        </is>
      </c>
      <c r="C6053" s="127" t="n">
        <v>20</v>
      </c>
      <c r="D6053" s="125" t="n"/>
    </row>
    <row r="6054">
      <c r="A6054" s="126" t="n">
        <v>46134</v>
      </c>
      <c r="B6054" s="125" t="inlineStr">
        <is>
          <t>Bruschetta</t>
        </is>
      </c>
      <c r="C6054" s="127" t="n">
        <v>10</v>
      </c>
      <c r="D6054" s="125" t="n"/>
    </row>
    <row r="6055">
      <c r="A6055" s="126" t="n">
        <v>46134</v>
      </c>
      <c r="B6055" s="125" t="inlineStr">
        <is>
          <t>Caesar Salad</t>
        </is>
      </c>
      <c r="C6055" s="127" t="n">
        <v>11</v>
      </c>
      <c r="D6055" s="125" t="n"/>
    </row>
    <row r="6056">
      <c r="A6056" s="126" t="n">
        <v>46134</v>
      </c>
      <c r="B6056" s="125" t="inlineStr">
        <is>
          <t>Tomato Soup</t>
        </is>
      </c>
      <c r="C6056" s="127" t="n">
        <v>6</v>
      </c>
      <c r="D6056" s="125" t="n"/>
    </row>
    <row r="6057">
      <c r="A6057" s="126" t="n">
        <v>46134</v>
      </c>
      <c r="B6057" s="125" t="inlineStr">
        <is>
          <t>Spaghetti Carbonara</t>
        </is>
      </c>
      <c r="C6057" s="127" t="n">
        <v>21</v>
      </c>
      <c r="D6057" s="125" t="n"/>
    </row>
    <row r="6058">
      <c r="A6058" s="126" t="n">
        <v>46134</v>
      </c>
      <c r="B6058" s="125" t="inlineStr">
        <is>
          <t>Pizza Margherita</t>
        </is>
      </c>
      <c r="C6058" s="127" t="n">
        <v>26</v>
      </c>
      <c r="D6058" s="125" t="n"/>
    </row>
    <row r="6059">
      <c r="A6059" s="126" t="n">
        <v>46134</v>
      </c>
      <c r="B6059" s="125" t="inlineStr">
        <is>
          <t>Wiener Schnitzel</t>
        </is>
      </c>
      <c r="C6059" s="127" t="n">
        <v>17</v>
      </c>
      <c r="D6059" s="125" t="n"/>
    </row>
    <row r="6060">
      <c r="A6060" s="126" t="n">
        <v>46134</v>
      </c>
      <c r="B6060" s="125" t="inlineStr">
        <is>
          <t>Salmon Fillet</t>
        </is>
      </c>
      <c r="C6060" s="127" t="n">
        <v>6</v>
      </c>
      <c r="D6060" s="125" t="n"/>
    </row>
    <row r="6061">
      <c r="A6061" s="126" t="n">
        <v>46134</v>
      </c>
      <c r="B6061" s="125" t="inlineStr">
        <is>
          <t>Mushroom Risotto</t>
        </is>
      </c>
      <c r="C6061" s="127" t="n">
        <v>5</v>
      </c>
      <c r="D6061" s="125" t="n"/>
    </row>
    <row r="6062">
      <c r="A6062" s="126" t="n">
        <v>46134</v>
      </c>
      <c r="B6062" s="125" t="inlineStr">
        <is>
          <t>Cheeseburger</t>
        </is>
      </c>
      <c r="C6062" s="127" t="n">
        <v>18</v>
      </c>
      <c r="D6062" s="125" t="n"/>
    </row>
    <row r="6063">
      <c r="A6063" s="126" t="n">
        <v>46134</v>
      </c>
      <c r="B6063" s="125" t="inlineStr">
        <is>
          <t>Tiramisu</t>
        </is>
      </c>
      <c r="C6063" s="127" t="n">
        <v>10</v>
      </c>
      <c r="D6063" s="125" t="n"/>
    </row>
    <row r="6064">
      <c r="A6064" s="126" t="n">
        <v>46134</v>
      </c>
      <c r="B6064" s="125" t="inlineStr">
        <is>
          <t>Chocolate Fondant</t>
        </is>
      </c>
      <c r="C6064" s="127" t="n">
        <v>7</v>
      </c>
      <c r="D6064" s="125" t="n"/>
    </row>
    <row r="6065">
      <c r="A6065" s="126" t="n">
        <v>46134</v>
      </c>
      <c r="B6065" s="125" t="inlineStr">
        <is>
          <t>Lemon Sorbet</t>
        </is>
      </c>
      <c r="C6065" s="127" t="n">
        <v>4</v>
      </c>
      <c r="D6065" s="125" t="n"/>
    </row>
    <row r="6066">
      <c r="A6066" s="126" t="n">
        <v>46134</v>
      </c>
      <c r="B6066" s="125" t="inlineStr">
        <is>
          <t>Espresso</t>
        </is>
      </c>
      <c r="C6066" s="127" t="n">
        <v>28</v>
      </c>
      <c r="D6066" s="125" t="n"/>
    </row>
    <row r="6067">
      <c r="A6067" s="126" t="n">
        <v>46134</v>
      </c>
      <c r="B6067" s="125" t="inlineStr">
        <is>
          <t>Cappuccino</t>
        </is>
      </c>
      <c r="C6067" s="127" t="n">
        <v>24</v>
      </c>
      <c r="D6067" s="125" t="n"/>
    </row>
    <row r="6068">
      <c r="A6068" s="126" t="n">
        <v>46134</v>
      </c>
      <c r="B6068" s="125" t="inlineStr">
        <is>
          <t>Homemade Lemonade</t>
        </is>
      </c>
      <c r="C6068" s="127" t="n">
        <v>21</v>
      </c>
      <c r="D6068" s="125" t="n"/>
    </row>
    <row r="6069">
      <c r="A6069" s="126" t="n">
        <v>46135</v>
      </c>
      <c r="B6069" s="125" t="inlineStr">
        <is>
          <t>Bruschetta</t>
        </is>
      </c>
      <c r="C6069" s="127" t="n">
        <v>9</v>
      </c>
      <c r="D6069" s="125" t="n"/>
    </row>
    <row r="6070">
      <c r="A6070" s="126" t="n">
        <v>46135</v>
      </c>
      <c r="B6070" s="125" t="inlineStr">
        <is>
          <t>Caesar Salad</t>
        </is>
      </c>
      <c r="C6070" s="127" t="n">
        <v>12</v>
      </c>
      <c r="D6070" s="125" t="n"/>
    </row>
    <row r="6071">
      <c r="A6071" s="126" t="n">
        <v>46135</v>
      </c>
      <c r="B6071" s="125" t="inlineStr">
        <is>
          <t>Tomato Soup</t>
        </is>
      </c>
      <c r="C6071" s="127" t="n">
        <v>9</v>
      </c>
      <c r="D6071" s="125" t="n"/>
    </row>
    <row r="6072">
      <c r="A6072" s="126" t="n">
        <v>46135</v>
      </c>
      <c r="B6072" s="125" t="inlineStr">
        <is>
          <t>Spaghetti Carbonara</t>
        </is>
      </c>
      <c r="C6072" s="127" t="n">
        <v>26</v>
      </c>
      <c r="D6072" s="125" t="n"/>
    </row>
    <row r="6073">
      <c r="A6073" s="126" t="n">
        <v>46135</v>
      </c>
      <c r="B6073" s="125" t="inlineStr">
        <is>
          <t>Pizza Margherita</t>
        </is>
      </c>
      <c r="C6073" s="127" t="n">
        <v>27</v>
      </c>
      <c r="D6073" s="125" t="n"/>
    </row>
    <row r="6074">
      <c r="A6074" s="126" t="n">
        <v>46135</v>
      </c>
      <c r="B6074" s="125" t="inlineStr">
        <is>
          <t>Wiener Schnitzel</t>
        </is>
      </c>
      <c r="C6074" s="127" t="n">
        <v>24</v>
      </c>
      <c r="D6074" s="125" t="n"/>
    </row>
    <row r="6075">
      <c r="A6075" s="126" t="n">
        <v>46135</v>
      </c>
      <c r="B6075" s="125" t="inlineStr">
        <is>
          <t>Salmon Fillet</t>
        </is>
      </c>
      <c r="C6075" s="127" t="n">
        <v>6</v>
      </c>
      <c r="D6075" s="125" t="n"/>
    </row>
    <row r="6076">
      <c r="A6076" s="126" t="n">
        <v>46135</v>
      </c>
      <c r="B6076" s="125" t="inlineStr">
        <is>
          <t>Mushroom Risotto</t>
        </is>
      </c>
      <c r="C6076" s="127" t="n">
        <v>5</v>
      </c>
      <c r="D6076" s="125" t="n"/>
    </row>
    <row r="6077">
      <c r="A6077" s="126" t="n">
        <v>46135</v>
      </c>
      <c r="B6077" s="125" t="inlineStr">
        <is>
          <t>Cheeseburger</t>
        </is>
      </c>
      <c r="C6077" s="127" t="n">
        <v>20</v>
      </c>
      <c r="D6077" s="125" t="n"/>
    </row>
    <row r="6078">
      <c r="A6078" s="126" t="n">
        <v>46135</v>
      </c>
      <c r="B6078" s="125" t="inlineStr">
        <is>
          <t>Tiramisu</t>
        </is>
      </c>
      <c r="C6078" s="127" t="n">
        <v>16</v>
      </c>
      <c r="D6078" s="125" t="n"/>
    </row>
    <row r="6079">
      <c r="A6079" s="126" t="n">
        <v>46135</v>
      </c>
      <c r="B6079" s="125" t="inlineStr">
        <is>
          <t>Chocolate Fondant</t>
        </is>
      </c>
      <c r="C6079" s="127" t="n">
        <v>4</v>
      </c>
      <c r="D6079" s="125" t="n"/>
    </row>
    <row r="6080">
      <c r="A6080" s="126" t="n">
        <v>46135</v>
      </c>
      <c r="B6080" s="125" t="inlineStr">
        <is>
          <t>Lemon Sorbet</t>
        </is>
      </c>
      <c r="C6080" s="127" t="n">
        <v>2</v>
      </c>
      <c r="D6080" s="125" t="n"/>
    </row>
    <row r="6081">
      <c r="A6081" s="126" t="n">
        <v>46135</v>
      </c>
      <c r="B6081" s="125" t="inlineStr">
        <is>
          <t>Espresso</t>
        </is>
      </c>
      <c r="C6081" s="127" t="n">
        <v>26</v>
      </c>
      <c r="D6081" s="125" t="n"/>
    </row>
    <row r="6082">
      <c r="A6082" s="126" t="n">
        <v>46135</v>
      </c>
      <c r="B6082" s="125" t="inlineStr">
        <is>
          <t>Cappuccino</t>
        </is>
      </c>
      <c r="C6082" s="127" t="n">
        <v>32</v>
      </c>
      <c r="D6082" s="125" t="n"/>
    </row>
    <row r="6083">
      <c r="A6083" s="126" t="n">
        <v>46135</v>
      </c>
      <c r="B6083" s="125" t="inlineStr">
        <is>
          <t>Homemade Lemonade</t>
        </is>
      </c>
      <c r="C6083" s="127" t="n">
        <v>20</v>
      </c>
      <c r="D6083" s="125" t="n"/>
    </row>
    <row r="6084">
      <c r="A6084" s="126" t="n">
        <v>46136</v>
      </c>
      <c r="B6084" s="125" t="inlineStr">
        <is>
          <t>Bruschetta</t>
        </is>
      </c>
      <c r="C6084" s="127" t="n">
        <v>21</v>
      </c>
      <c r="D6084" s="125" t="n"/>
    </row>
    <row r="6085">
      <c r="A6085" s="126" t="n">
        <v>46136</v>
      </c>
      <c r="B6085" s="125" t="inlineStr">
        <is>
          <t>Caesar Salad</t>
        </is>
      </c>
      <c r="C6085" s="127" t="n">
        <v>10</v>
      </c>
      <c r="D6085" s="125" t="n"/>
    </row>
    <row r="6086">
      <c r="A6086" s="126" t="n">
        <v>46136</v>
      </c>
      <c r="B6086" s="125" t="inlineStr">
        <is>
          <t>Tomato Soup</t>
        </is>
      </c>
      <c r="C6086" s="127" t="n">
        <v>7</v>
      </c>
      <c r="D6086" s="125" t="n"/>
    </row>
    <row r="6087">
      <c r="A6087" s="126" t="n">
        <v>46136</v>
      </c>
      <c r="B6087" s="125" t="inlineStr">
        <is>
          <t>Spaghetti Carbonara</t>
        </is>
      </c>
      <c r="C6087" s="127" t="n">
        <v>40</v>
      </c>
      <c r="D6087" s="125" t="n"/>
    </row>
    <row r="6088">
      <c r="A6088" s="126" t="n">
        <v>46136</v>
      </c>
      <c r="B6088" s="125" t="inlineStr">
        <is>
          <t>Pizza Margherita</t>
        </is>
      </c>
      <c r="C6088" s="127" t="n">
        <v>35</v>
      </c>
      <c r="D6088" s="125" t="n"/>
    </row>
    <row r="6089">
      <c r="A6089" s="126" t="n">
        <v>46136</v>
      </c>
      <c r="B6089" s="125" t="inlineStr">
        <is>
          <t>Wiener Schnitzel</t>
        </is>
      </c>
      <c r="C6089" s="127" t="n">
        <v>15</v>
      </c>
      <c r="D6089" s="125" t="n"/>
    </row>
    <row r="6090">
      <c r="A6090" s="126" t="n">
        <v>46136</v>
      </c>
      <c r="B6090" s="125" t="inlineStr">
        <is>
          <t>Salmon Fillet</t>
        </is>
      </c>
      <c r="C6090" s="127" t="n">
        <v>7</v>
      </c>
      <c r="D6090" s="125" t="n"/>
    </row>
    <row r="6091">
      <c r="A6091" s="126" t="n">
        <v>46136</v>
      </c>
      <c r="B6091" s="125" t="inlineStr">
        <is>
          <t>Mushroom Risotto</t>
        </is>
      </c>
      <c r="C6091" s="127" t="n">
        <v>6</v>
      </c>
      <c r="D6091" s="125" t="n"/>
    </row>
    <row r="6092">
      <c r="A6092" s="126" t="n">
        <v>46136</v>
      </c>
      <c r="B6092" s="125" t="inlineStr">
        <is>
          <t>Cheeseburger</t>
        </is>
      </c>
      <c r="C6092" s="127" t="n">
        <v>28</v>
      </c>
      <c r="D6092" s="125" t="n"/>
    </row>
    <row r="6093">
      <c r="A6093" s="126" t="n">
        <v>46136</v>
      </c>
      <c r="B6093" s="125" t="inlineStr">
        <is>
          <t>Tiramisu</t>
        </is>
      </c>
      <c r="C6093" s="127" t="n">
        <v>25</v>
      </c>
      <c r="D6093" s="125" t="n"/>
    </row>
    <row r="6094">
      <c r="A6094" s="126" t="n">
        <v>46136</v>
      </c>
      <c r="B6094" s="125" t="inlineStr">
        <is>
          <t>Chocolate Fondant</t>
        </is>
      </c>
      <c r="C6094" s="127" t="n">
        <v>10</v>
      </c>
      <c r="D6094" s="125" t="n"/>
    </row>
    <row r="6095">
      <c r="A6095" s="126" t="n">
        <v>46136</v>
      </c>
      <c r="B6095" s="125" t="inlineStr">
        <is>
          <t>Lemon Sorbet</t>
        </is>
      </c>
      <c r="C6095" s="127" t="n">
        <v>6</v>
      </c>
      <c r="D6095" s="125" t="n"/>
    </row>
    <row r="6096">
      <c r="A6096" s="126" t="n">
        <v>46136</v>
      </c>
      <c r="B6096" s="125" t="inlineStr">
        <is>
          <t>Espresso</t>
        </is>
      </c>
      <c r="C6096" s="127" t="n">
        <v>50</v>
      </c>
      <c r="D6096" s="125" t="n"/>
    </row>
    <row r="6097">
      <c r="A6097" s="126" t="n">
        <v>46136</v>
      </c>
      <c r="B6097" s="125" t="inlineStr">
        <is>
          <t>Cappuccino</t>
        </is>
      </c>
      <c r="C6097" s="127" t="n">
        <v>33</v>
      </c>
      <c r="D6097" s="125" t="n"/>
    </row>
    <row r="6098">
      <c r="A6098" s="126" t="n">
        <v>46136</v>
      </c>
      <c r="B6098" s="125" t="inlineStr">
        <is>
          <t>Homemade Lemonade</t>
        </is>
      </c>
      <c r="C6098" s="127" t="n">
        <v>24</v>
      </c>
      <c r="D6098" s="125" t="n"/>
    </row>
    <row r="6099">
      <c r="A6099" s="126" t="n">
        <v>46137</v>
      </c>
      <c r="B6099" s="125" t="inlineStr">
        <is>
          <t>Bruschetta</t>
        </is>
      </c>
      <c r="C6099" s="127" t="n">
        <v>15</v>
      </c>
      <c r="D6099" s="125" t="n"/>
    </row>
    <row r="6100">
      <c r="A6100" s="126" t="n">
        <v>46137</v>
      </c>
      <c r="B6100" s="125" t="inlineStr">
        <is>
          <t>Caesar Salad</t>
        </is>
      </c>
      <c r="C6100" s="127" t="n">
        <v>21</v>
      </c>
      <c r="D6100" s="125" t="n"/>
    </row>
    <row r="6101">
      <c r="A6101" s="126" t="n">
        <v>46137</v>
      </c>
      <c r="B6101" s="125" t="inlineStr">
        <is>
          <t>Tomato Soup</t>
        </is>
      </c>
      <c r="C6101" s="127" t="n">
        <v>11</v>
      </c>
      <c r="D6101" s="125" t="n"/>
    </row>
    <row r="6102">
      <c r="A6102" s="126" t="n">
        <v>46137</v>
      </c>
      <c r="B6102" s="125" t="inlineStr">
        <is>
          <t>Spaghetti Carbonara</t>
        </is>
      </c>
      <c r="C6102" s="127" t="n">
        <v>37</v>
      </c>
      <c r="D6102" s="125" t="n"/>
    </row>
    <row r="6103">
      <c r="A6103" s="126" t="n">
        <v>46137</v>
      </c>
      <c r="B6103" s="125" t="inlineStr">
        <is>
          <t>Pizza Margherita</t>
        </is>
      </c>
      <c r="C6103" s="127" t="n">
        <v>39</v>
      </c>
      <c r="D6103" s="125" t="n"/>
    </row>
    <row r="6104">
      <c r="A6104" s="126" t="n">
        <v>46137</v>
      </c>
      <c r="B6104" s="125" t="inlineStr">
        <is>
          <t>Wiener Schnitzel</t>
        </is>
      </c>
      <c r="C6104" s="127" t="n">
        <v>29</v>
      </c>
      <c r="D6104" s="125" t="n"/>
    </row>
    <row r="6105">
      <c r="A6105" s="126" t="n">
        <v>46137</v>
      </c>
      <c r="B6105" s="125" t="inlineStr">
        <is>
          <t>Salmon Fillet</t>
        </is>
      </c>
      <c r="C6105" s="127" t="n">
        <v>10</v>
      </c>
      <c r="D6105" s="125" t="n"/>
    </row>
    <row r="6106">
      <c r="A6106" s="126" t="n">
        <v>46137</v>
      </c>
      <c r="B6106" s="125" t="inlineStr">
        <is>
          <t>Mushroom Risotto</t>
        </is>
      </c>
      <c r="C6106" s="127" t="n">
        <v>8</v>
      </c>
      <c r="D6106" s="125" t="n"/>
    </row>
    <row r="6107">
      <c r="A6107" s="126" t="n">
        <v>46137</v>
      </c>
      <c r="B6107" s="125" t="inlineStr">
        <is>
          <t>Cheeseburger</t>
        </is>
      </c>
      <c r="C6107" s="127" t="n">
        <v>26</v>
      </c>
      <c r="D6107" s="125" t="n"/>
    </row>
    <row r="6108">
      <c r="A6108" s="126" t="n">
        <v>46137</v>
      </c>
      <c r="B6108" s="125" t="inlineStr">
        <is>
          <t>Tiramisu</t>
        </is>
      </c>
      <c r="C6108" s="127" t="n">
        <v>24</v>
      </c>
      <c r="D6108" s="125" t="n"/>
    </row>
    <row r="6109">
      <c r="A6109" s="126" t="n">
        <v>46137</v>
      </c>
      <c r="B6109" s="125" t="inlineStr">
        <is>
          <t>Chocolate Fondant</t>
        </is>
      </c>
      <c r="C6109" s="127" t="n">
        <v>8</v>
      </c>
      <c r="D6109" s="125" t="n"/>
    </row>
    <row r="6110">
      <c r="A6110" s="126" t="n">
        <v>46137</v>
      </c>
      <c r="B6110" s="125" t="inlineStr">
        <is>
          <t>Lemon Sorbet</t>
        </is>
      </c>
      <c r="C6110" s="127" t="n">
        <v>5</v>
      </c>
      <c r="D6110" s="125" t="n"/>
    </row>
    <row r="6111">
      <c r="A6111" s="126" t="n">
        <v>46137</v>
      </c>
      <c r="B6111" s="125" t="inlineStr">
        <is>
          <t>Espresso</t>
        </is>
      </c>
      <c r="C6111" s="127" t="n">
        <v>57</v>
      </c>
      <c r="D6111" s="125" t="n"/>
    </row>
    <row r="6112">
      <c r="A6112" s="126" t="n">
        <v>46137</v>
      </c>
      <c r="B6112" s="125" t="inlineStr">
        <is>
          <t>Cappuccino</t>
        </is>
      </c>
      <c r="C6112" s="127" t="n">
        <v>44</v>
      </c>
      <c r="D6112" s="125" t="n"/>
    </row>
    <row r="6113">
      <c r="A6113" s="126" t="n">
        <v>46137</v>
      </c>
      <c r="B6113" s="125" t="inlineStr">
        <is>
          <t>Homemade Lemonade</t>
        </is>
      </c>
      <c r="C6113" s="127" t="n">
        <v>28</v>
      </c>
      <c r="D6113" s="125" t="n"/>
    </row>
    <row r="6114">
      <c r="A6114" s="126" t="n">
        <v>46138</v>
      </c>
      <c r="B6114" s="125" t="inlineStr">
        <is>
          <t>Bruschetta</t>
        </is>
      </c>
      <c r="C6114" s="127" t="n">
        <v>20</v>
      </c>
      <c r="D6114" s="125" t="n"/>
    </row>
    <row r="6115">
      <c r="A6115" s="126" t="n">
        <v>46138</v>
      </c>
      <c r="B6115" s="125" t="inlineStr">
        <is>
          <t>Caesar Salad</t>
        </is>
      </c>
      <c r="C6115" s="127" t="n">
        <v>15</v>
      </c>
      <c r="D6115" s="125" t="n"/>
    </row>
    <row r="6116">
      <c r="A6116" s="126" t="n">
        <v>46138</v>
      </c>
      <c r="B6116" s="125" t="inlineStr">
        <is>
          <t>Tomato Soup</t>
        </is>
      </c>
      <c r="C6116" s="127" t="n">
        <v>9</v>
      </c>
      <c r="D6116" s="125" t="n"/>
    </row>
    <row r="6117">
      <c r="A6117" s="126" t="n">
        <v>46138</v>
      </c>
      <c r="B6117" s="125" t="inlineStr">
        <is>
          <t>Spaghetti Carbonara</t>
        </is>
      </c>
      <c r="C6117" s="127" t="n">
        <v>34</v>
      </c>
      <c r="D6117" s="125" t="n"/>
    </row>
    <row r="6118">
      <c r="A6118" s="126" t="n">
        <v>46138</v>
      </c>
      <c r="B6118" s="125" t="inlineStr">
        <is>
          <t>Pizza Margherita</t>
        </is>
      </c>
      <c r="C6118" s="127" t="n">
        <v>41</v>
      </c>
      <c r="D6118" s="125" t="n"/>
    </row>
    <row r="6119">
      <c r="A6119" s="126" t="n">
        <v>46138</v>
      </c>
      <c r="B6119" s="125" t="inlineStr">
        <is>
          <t>Wiener Schnitzel</t>
        </is>
      </c>
      <c r="C6119" s="127" t="n">
        <v>22</v>
      </c>
      <c r="D6119" s="125" t="n"/>
    </row>
    <row r="6120">
      <c r="A6120" s="126" t="n">
        <v>46138</v>
      </c>
      <c r="B6120" s="125" t="inlineStr">
        <is>
          <t>Salmon Fillet</t>
        </is>
      </c>
      <c r="C6120" s="127" t="n">
        <v>6</v>
      </c>
      <c r="D6120" s="125" t="n"/>
    </row>
    <row r="6121">
      <c r="A6121" s="126" t="n">
        <v>46138</v>
      </c>
      <c r="B6121" s="125" t="inlineStr">
        <is>
          <t>Mushroom Risotto</t>
        </is>
      </c>
      <c r="C6121" s="127" t="n">
        <v>4</v>
      </c>
      <c r="D6121" s="125" t="n"/>
    </row>
    <row r="6122">
      <c r="A6122" s="126" t="n">
        <v>46138</v>
      </c>
      <c r="B6122" s="125" t="inlineStr">
        <is>
          <t>Cheeseburger</t>
        </is>
      </c>
      <c r="C6122" s="127" t="n">
        <v>22</v>
      </c>
      <c r="D6122" s="125" t="n"/>
    </row>
    <row r="6123">
      <c r="A6123" s="126" t="n">
        <v>46138</v>
      </c>
      <c r="B6123" s="125" t="inlineStr">
        <is>
          <t>Tiramisu</t>
        </is>
      </c>
      <c r="C6123" s="127" t="n">
        <v>20</v>
      </c>
      <c r="D6123" s="125" t="n"/>
    </row>
    <row r="6124">
      <c r="A6124" s="126" t="n">
        <v>46138</v>
      </c>
      <c r="B6124" s="125" t="inlineStr">
        <is>
          <t>Chocolate Fondant</t>
        </is>
      </c>
      <c r="C6124" s="127" t="n">
        <v>9</v>
      </c>
      <c r="D6124" s="125" t="n"/>
    </row>
    <row r="6125">
      <c r="A6125" s="126" t="n">
        <v>46138</v>
      </c>
      <c r="B6125" s="125" t="inlineStr">
        <is>
          <t>Lemon Sorbet</t>
        </is>
      </c>
      <c r="C6125" s="127" t="n">
        <v>4</v>
      </c>
      <c r="D6125" s="125" t="n"/>
    </row>
    <row r="6126">
      <c r="A6126" s="126" t="n">
        <v>46138</v>
      </c>
      <c r="B6126" s="125" t="inlineStr">
        <is>
          <t>Espresso</t>
        </is>
      </c>
      <c r="C6126" s="127" t="n">
        <v>43</v>
      </c>
      <c r="D6126" s="125" t="n"/>
    </row>
    <row r="6127">
      <c r="A6127" s="126" t="n">
        <v>46138</v>
      </c>
      <c r="B6127" s="125" t="inlineStr">
        <is>
          <t>Cappuccino</t>
        </is>
      </c>
      <c r="C6127" s="127" t="n">
        <v>44</v>
      </c>
      <c r="D6127" s="125" t="n"/>
    </row>
    <row r="6128">
      <c r="A6128" s="126" t="n">
        <v>46138</v>
      </c>
      <c r="B6128" s="125" t="inlineStr">
        <is>
          <t>Homemade Lemonade</t>
        </is>
      </c>
      <c r="C6128" s="127" t="n">
        <v>23</v>
      </c>
      <c r="D6128" s="125" t="n"/>
    </row>
    <row r="6129">
      <c r="A6129" s="126" t="n">
        <v>46140</v>
      </c>
      <c r="B6129" s="125" t="inlineStr">
        <is>
          <t>Bruschetta</t>
        </is>
      </c>
      <c r="C6129" s="127" t="n">
        <v>7</v>
      </c>
      <c r="D6129" s="125" t="n"/>
    </row>
    <row r="6130">
      <c r="A6130" s="126" t="n">
        <v>46140</v>
      </c>
      <c r="B6130" s="125" t="inlineStr">
        <is>
          <t>Caesar Salad</t>
        </is>
      </c>
      <c r="C6130" s="127" t="n">
        <v>6</v>
      </c>
      <c r="D6130" s="125" t="n"/>
    </row>
    <row r="6131">
      <c r="A6131" s="126" t="n">
        <v>46140</v>
      </c>
      <c r="B6131" s="125" t="inlineStr">
        <is>
          <t>Tomato Soup</t>
        </is>
      </c>
      <c r="C6131" s="127" t="n">
        <v>4</v>
      </c>
      <c r="D6131" s="125" t="n"/>
    </row>
    <row r="6132">
      <c r="A6132" s="126" t="n">
        <v>46140</v>
      </c>
      <c r="B6132" s="125" t="inlineStr">
        <is>
          <t>Spaghetti Carbonara</t>
        </is>
      </c>
      <c r="C6132" s="127" t="n">
        <v>21</v>
      </c>
      <c r="D6132" s="125" t="n"/>
    </row>
    <row r="6133">
      <c r="A6133" s="126" t="n">
        <v>46140</v>
      </c>
      <c r="B6133" s="125" t="inlineStr">
        <is>
          <t>Pizza Margherita</t>
        </is>
      </c>
      <c r="C6133" s="127" t="n">
        <v>26</v>
      </c>
      <c r="D6133" s="125" t="n"/>
    </row>
    <row r="6134">
      <c r="A6134" s="126" t="n">
        <v>46140</v>
      </c>
      <c r="B6134" s="125" t="inlineStr">
        <is>
          <t>Wiener Schnitzel</t>
        </is>
      </c>
      <c r="C6134" s="127" t="n">
        <v>13</v>
      </c>
      <c r="D6134" s="125" t="n"/>
    </row>
    <row r="6135">
      <c r="A6135" s="126" t="n">
        <v>46140</v>
      </c>
      <c r="B6135" s="125" t="inlineStr">
        <is>
          <t>Salmon Fillet</t>
        </is>
      </c>
      <c r="C6135" s="127" t="n">
        <v>5</v>
      </c>
      <c r="D6135" s="125" t="n"/>
    </row>
    <row r="6136">
      <c r="A6136" s="126" t="n">
        <v>46140</v>
      </c>
      <c r="B6136" s="125" t="inlineStr">
        <is>
          <t>Mushroom Risotto</t>
        </is>
      </c>
      <c r="C6136" s="127" t="n">
        <v>4</v>
      </c>
      <c r="D6136" s="125" t="n"/>
    </row>
    <row r="6137">
      <c r="A6137" s="126" t="n">
        <v>46140</v>
      </c>
      <c r="B6137" s="125" t="inlineStr">
        <is>
          <t>Cheeseburger</t>
        </is>
      </c>
      <c r="C6137" s="127" t="n">
        <v>14</v>
      </c>
      <c r="D6137" s="125" t="n"/>
    </row>
    <row r="6138">
      <c r="A6138" s="126" t="n">
        <v>46140</v>
      </c>
      <c r="B6138" s="125" t="inlineStr">
        <is>
          <t>Tiramisu</t>
        </is>
      </c>
      <c r="C6138" s="127" t="n">
        <v>11</v>
      </c>
      <c r="D6138" s="125" t="n"/>
    </row>
    <row r="6139">
      <c r="A6139" s="126" t="n">
        <v>46140</v>
      </c>
      <c r="B6139" s="125" t="inlineStr">
        <is>
          <t>Chocolate Fondant</t>
        </is>
      </c>
      <c r="C6139" s="127" t="n">
        <v>5</v>
      </c>
      <c r="D6139" s="125" t="n"/>
    </row>
    <row r="6140">
      <c r="A6140" s="126" t="n">
        <v>46140</v>
      </c>
      <c r="B6140" s="125" t="inlineStr">
        <is>
          <t>Lemon Sorbet</t>
        </is>
      </c>
      <c r="C6140" s="127" t="n">
        <v>3</v>
      </c>
      <c r="D6140" s="125" t="n"/>
    </row>
    <row r="6141">
      <c r="A6141" s="126" t="n">
        <v>46140</v>
      </c>
      <c r="B6141" s="125" t="inlineStr">
        <is>
          <t>Espresso</t>
        </is>
      </c>
      <c r="C6141" s="127" t="n">
        <v>21</v>
      </c>
      <c r="D6141" s="125" t="n"/>
    </row>
    <row r="6142">
      <c r="A6142" s="126" t="n">
        <v>46140</v>
      </c>
      <c r="B6142" s="125" t="inlineStr">
        <is>
          <t>Cappuccino</t>
        </is>
      </c>
      <c r="C6142" s="127" t="n">
        <v>17</v>
      </c>
      <c r="D6142" s="125" t="n"/>
    </row>
    <row r="6143">
      <c r="A6143" s="126" t="n">
        <v>46140</v>
      </c>
      <c r="B6143" s="125" t="inlineStr">
        <is>
          <t>Homemade Lemonade</t>
        </is>
      </c>
      <c r="C6143" s="127" t="n">
        <v>16</v>
      </c>
      <c r="D6143" s="125" t="n"/>
    </row>
    <row r="6144">
      <c r="A6144" s="126" t="n">
        <v>46141</v>
      </c>
      <c r="B6144" s="125" t="inlineStr">
        <is>
          <t>Bruschetta</t>
        </is>
      </c>
      <c r="C6144" s="127" t="n">
        <v>16</v>
      </c>
      <c r="D6144" s="125" t="n"/>
    </row>
    <row r="6145">
      <c r="A6145" s="126" t="n">
        <v>46141</v>
      </c>
      <c r="B6145" s="125" t="inlineStr">
        <is>
          <t>Caesar Salad</t>
        </is>
      </c>
      <c r="C6145" s="127" t="n">
        <v>8</v>
      </c>
      <c r="D6145" s="125" t="n"/>
    </row>
    <row r="6146">
      <c r="A6146" s="126" t="n">
        <v>46141</v>
      </c>
      <c r="B6146" s="125" t="inlineStr">
        <is>
          <t>Tomato Soup</t>
        </is>
      </c>
      <c r="C6146" s="127" t="n">
        <v>4</v>
      </c>
      <c r="D6146" s="125" t="n"/>
    </row>
    <row r="6147">
      <c r="A6147" s="126" t="n">
        <v>46141</v>
      </c>
      <c r="B6147" s="125" t="inlineStr">
        <is>
          <t>Spaghetti Carbonara</t>
        </is>
      </c>
      <c r="C6147" s="127" t="n">
        <v>23</v>
      </c>
      <c r="D6147" s="125" t="n"/>
    </row>
    <row r="6148">
      <c r="A6148" s="126" t="n">
        <v>46141</v>
      </c>
      <c r="B6148" s="125" t="inlineStr">
        <is>
          <t>Pizza Margherita</t>
        </is>
      </c>
      <c r="C6148" s="127" t="n">
        <v>29</v>
      </c>
      <c r="D6148" s="125" t="n"/>
    </row>
    <row r="6149">
      <c r="A6149" s="126" t="n">
        <v>46141</v>
      </c>
      <c r="B6149" s="125" t="inlineStr">
        <is>
          <t>Wiener Schnitzel</t>
        </is>
      </c>
      <c r="C6149" s="127" t="n">
        <v>14</v>
      </c>
      <c r="D6149" s="125" t="n"/>
    </row>
    <row r="6150">
      <c r="A6150" s="126" t="n">
        <v>46141</v>
      </c>
      <c r="B6150" s="125" t="inlineStr">
        <is>
          <t>Salmon Fillet</t>
        </is>
      </c>
      <c r="C6150" s="127" t="n">
        <v>5</v>
      </c>
      <c r="D6150" s="125" t="n"/>
    </row>
    <row r="6151">
      <c r="A6151" s="126" t="n">
        <v>46141</v>
      </c>
      <c r="B6151" s="125" t="inlineStr">
        <is>
          <t>Mushroom Risotto</t>
        </is>
      </c>
      <c r="C6151" s="127" t="n">
        <v>5</v>
      </c>
      <c r="D6151" s="125" t="n"/>
    </row>
    <row r="6152">
      <c r="A6152" s="126" t="n">
        <v>46141</v>
      </c>
      <c r="B6152" s="125" t="inlineStr">
        <is>
          <t>Cheeseburger</t>
        </is>
      </c>
      <c r="C6152" s="127" t="n">
        <v>13</v>
      </c>
      <c r="D6152" s="125" t="n"/>
    </row>
    <row r="6153">
      <c r="A6153" s="126" t="n">
        <v>46141</v>
      </c>
      <c r="B6153" s="125" t="inlineStr">
        <is>
          <t>Tiramisu</t>
        </is>
      </c>
      <c r="C6153" s="127" t="n">
        <v>13</v>
      </c>
      <c r="D6153" s="125" t="n"/>
    </row>
    <row r="6154">
      <c r="A6154" s="126" t="n">
        <v>46141</v>
      </c>
      <c r="B6154" s="125" t="inlineStr">
        <is>
          <t>Chocolate Fondant</t>
        </is>
      </c>
      <c r="C6154" s="127" t="n">
        <v>6</v>
      </c>
      <c r="D6154" s="125" t="n"/>
    </row>
    <row r="6155">
      <c r="A6155" s="126" t="n">
        <v>46141</v>
      </c>
      <c r="B6155" s="125" t="inlineStr">
        <is>
          <t>Lemon Sorbet</t>
        </is>
      </c>
      <c r="C6155" s="127" t="n">
        <v>4</v>
      </c>
      <c r="D6155" s="125" t="n"/>
    </row>
    <row r="6156">
      <c r="A6156" s="126" t="n">
        <v>46141</v>
      </c>
      <c r="B6156" s="125" t="inlineStr">
        <is>
          <t>Espresso</t>
        </is>
      </c>
      <c r="C6156" s="127" t="n">
        <v>37</v>
      </c>
      <c r="D6156" s="125" t="n"/>
    </row>
    <row r="6157">
      <c r="A6157" s="126" t="n">
        <v>46141</v>
      </c>
      <c r="B6157" s="125" t="inlineStr">
        <is>
          <t>Cappuccino</t>
        </is>
      </c>
      <c r="C6157" s="127" t="n">
        <v>24</v>
      </c>
      <c r="D6157" s="125" t="n"/>
    </row>
    <row r="6158">
      <c r="A6158" s="126" t="n">
        <v>46141</v>
      </c>
      <c r="B6158" s="125" t="inlineStr">
        <is>
          <t>Homemade Lemonade</t>
        </is>
      </c>
      <c r="C6158" s="127" t="n">
        <v>13</v>
      </c>
      <c r="D6158" s="125" t="n"/>
    </row>
    <row r="6159">
      <c r="A6159" s="126" t="n">
        <v>46142</v>
      </c>
      <c r="B6159" s="125" t="inlineStr">
        <is>
          <t>Bruschetta</t>
        </is>
      </c>
      <c r="C6159" s="127" t="n">
        <v>16</v>
      </c>
      <c r="D6159" s="125" t="n"/>
    </row>
    <row r="6160">
      <c r="A6160" s="126" t="n">
        <v>46142</v>
      </c>
      <c r="B6160" s="125" t="inlineStr">
        <is>
          <t>Caesar Salad</t>
        </is>
      </c>
      <c r="C6160" s="127" t="n">
        <v>13</v>
      </c>
      <c r="D6160" s="125" t="n"/>
    </row>
    <row r="6161">
      <c r="A6161" s="126" t="n">
        <v>46142</v>
      </c>
      <c r="B6161" s="125" t="inlineStr">
        <is>
          <t>Tomato Soup</t>
        </is>
      </c>
      <c r="C6161" s="127" t="n">
        <v>5</v>
      </c>
      <c r="D6161" s="125" t="n"/>
    </row>
    <row r="6162">
      <c r="A6162" s="126" t="n">
        <v>46142</v>
      </c>
      <c r="B6162" s="125" t="inlineStr">
        <is>
          <t>Spaghetti Carbonara</t>
        </is>
      </c>
      <c r="C6162" s="127" t="n">
        <v>29</v>
      </c>
      <c r="D6162" s="125" t="n"/>
    </row>
    <row r="6163">
      <c r="A6163" s="126" t="n">
        <v>46142</v>
      </c>
      <c r="B6163" s="125" t="inlineStr">
        <is>
          <t>Pizza Margherita</t>
        </is>
      </c>
      <c r="C6163" s="127" t="n">
        <v>36</v>
      </c>
      <c r="D6163" s="125" t="n"/>
    </row>
    <row r="6164">
      <c r="A6164" s="126" t="n">
        <v>46142</v>
      </c>
      <c r="B6164" s="125" t="inlineStr">
        <is>
          <t>Wiener Schnitzel</t>
        </is>
      </c>
      <c r="C6164" s="127" t="n">
        <v>17</v>
      </c>
      <c r="D6164" s="125" t="n"/>
    </row>
    <row r="6165">
      <c r="A6165" s="126" t="n">
        <v>46142</v>
      </c>
      <c r="B6165" s="125" t="inlineStr">
        <is>
          <t>Salmon Fillet</t>
        </is>
      </c>
      <c r="C6165" s="127" t="n">
        <v>4</v>
      </c>
      <c r="D6165" s="125" t="n"/>
    </row>
    <row r="6166">
      <c r="A6166" s="126" t="n">
        <v>46142</v>
      </c>
      <c r="B6166" s="125" t="inlineStr">
        <is>
          <t>Mushroom Risotto</t>
        </is>
      </c>
      <c r="C6166" s="127" t="n">
        <v>5</v>
      </c>
      <c r="D6166" s="125" t="n"/>
    </row>
    <row r="6167">
      <c r="A6167" s="126" t="n">
        <v>46142</v>
      </c>
      <c r="B6167" s="125" t="inlineStr">
        <is>
          <t>Cheeseburger</t>
        </is>
      </c>
      <c r="C6167" s="127" t="n">
        <v>19</v>
      </c>
      <c r="D6167" s="125" t="n"/>
    </row>
    <row r="6168">
      <c r="A6168" s="126" t="n">
        <v>46142</v>
      </c>
      <c r="B6168" s="125" t="inlineStr">
        <is>
          <t>Tiramisu</t>
        </is>
      </c>
      <c r="C6168" s="127" t="n">
        <v>13</v>
      </c>
      <c r="D6168" s="125" t="n"/>
    </row>
    <row r="6169">
      <c r="A6169" s="126" t="n">
        <v>46142</v>
      </c>
      <c r="B6169" s="125" t="inlineStr">
        <is>
          <t>Chocolate Fondant</t>
        </is>
      </c>
      <c r="C6169" s="127" t="n">
        <v>6</v>
      </c>
      <c r="D6169" s="125" t="n"/>
    </row>
    <row r="6170">
      <c r="A6170" s="126" t="n">
        <v>46142</v>
      </c>
      <c r="B6170" s="125" t="inlineStr">
        <is>
          <t>Lemon Sorbet</t>
        </is>
      </c>
      <c r="C6170" s="127" t="n">
        <v>2</v>
      </c>
      <c r="D6170" s="125" t="n"/>
    </row>
    <row r="6171">
      <c r="A6171" s="126" t="n">
        <v>46142</v>
      </c>
      <c r="B6171" s="125" t="inlineStr">
        <is>
          <t>Espresso</t>
        </is>
      </c>
      <c r="C6171" s="127" t="n">
        <v>37</v>
      </c>
      <c r="D6171" s="125" t="n"/>
    </row>
    <row r="6172">
      <c r="A6172" s="126" t="n">
        <v>46142</v>
      </c>
      <c r="B6172" s="125" t="inlineStr">
        <is>
          <t>Cappuccino</t>
        </is>
      </c>
      <c r="C6172" s="127" t="n">
        <v>37</v>
      </c>
      <c r="D6172" s="125" t="n"/>
    </row>
    <row r="6173">
      <c r="A6173" s="126" t="n">
        <v>46142</v>
      </c>
      <c r="B6173" s="125" t="inlineStr">
        <is>
          <t>Homemade Lemonade</t>
        </is>
      </c>
      <c r="C6173" s="127" t="n">
        <v>16</v>
      </c>
      <c r="D6173" s="125" t="n"/>
    </row>
    <row r="6174">
      <c r="A6174" s="126" t="n">
        <v>46143</v>
      </c>
      <c r="B6174" s="125" t="inlineStr">
        <is>
          <t>Bruschetta</t>
        </is>
      </c>
      <c r="C6174" s="127" t="n">
        <v>22</v>
      </c>
      <c r="D6174" s="125" t="n"/>
    </row>
    <row r="6175">
      <c r="A6175" s="126" t="n">
        <v>46143</v>
      </c>
      <c r="B6175" s="125" t="inlineStr">
        <is>
          <t>Caesar Salad</t>
        </is>
      </c>
      <c r="C6175" s="127" t="n">
        <v>14</v>
      </c>
      <c r="D6175" s="125" t="n"/>
    </row>
    <row r="6176">
      <c r="A6176" s="126" t="n">
        <v>46143</v>
      </c>
      <c r="B6176" s="125" t="inlineStr">
        <is>
          <t>Tomato Soup</t>
        </is>
      </c>
      <c r="C6176" s="127" t="n">
        <v>10</v>
      </c>
      <c r="D6176" s="125" t="n"/>
    </row>
    <row r="6177">
      <c r="A6177" s="126" t="n">
        <v>46143</v>
      </c>
      <c r="B6177" s="125" t="inlineStr">
        <is>
          <t>Spaghetti Carbonara</t>
        </is>
      </c>
      <c r="C6177" s="127" t="n">
        <v>34</v>
      </c>
      <c r="D6177" s="125" t="n"/>
    </row>
    <row r="6178">
      <c r="A6178" s="126" t="n">
        <v>46143</v>
      </c>
      <c r="B6178" s="125" t="inlineStr">
        <is>
          <t>Pizza Margherita</t>
        </is>
      </c>
      <c r="C6178" s="127" t="n">
        <v>53</v>
      </c>
      <c r="D6178" s="125" t="n"/>
    </row>
    <row r="6179">
      <c r="A6179" s="126" t="n">
        <v>46143</v>
      </c>
      <c r="B6179" s="125" t="inlineStr">
        <is>
          <t>Wiener Schnitzel</t>
        </is>
      </c>
      <c r="C6179" s="127" t="n">
        <v>22</v>
      </c>
      <c r="D6179" s="125" t="n"/>
    </row>
    <row r="6180">
      <c r="A6180" s="126" t="n">
        <v>46143</v>
      </c>
      <c r="B6180" s="125" t="inlineStr">
        <is>
          <t>Salmon Fillet</t>
        </is>
      </c>
      <c r="C6180" s="127" t="n">
        <v>10</v>
      </c>
      <c r="D6180" s="125" t="n"/>
    </row>
    <row r="6181">
      <c r="A6181" s="126" t="n">
        <v>46143</v>
      </c>
      <c r="B6181" s="125" t="inlineStr">
        <is>
          <t>Mushroom Risotto</t>
        </is>
      </c>
      <c r="C6181" s="127" t="n">
        <v>6</v>
      </c>
      <c r="D6181" s="125" t="n"/>
    </row>
    <row r="6182">
      <c r="A6182" s="126" t="n">
        <v>46143</v>
      </c>
      <c r="B6182" s="125" t="inlineStr">
        <is>
          <t>Cheeseburger</t>
        </is>
      </c>
      <c r="C6182" s="127" t="n">
        <v>32</v>
      </c>
      <c r="D6182" s="125" t="n"/>
    </row>
    <row r="6183">
      <c r="A6183" s="126" t="n">
        <v>46143</v>
      </c>
      <c r="B6183" s="125" t="inlineStr">
        <is>
          <t>Tiramisu</t>
        </is>
      </c>
      <c r="C6183" s="127" t="n">
        <v>22</v>
      </c>
      <c r="D6183" s="125" t="n"/>
    </row>
    <row r="6184">
      <c r="A6184" s="126" t="n">
        <v>46143</v>
      </c>
      <c r="B6184" s="125" t="inlineStr">
        <is>
          <t>Chocolate Fondant</t>
        </is>
      </c>
      <c r="C6184" s="127" t="n">
        <v>10</v>
      </c>
      <c r="D6184" s="125" t="n"/>
    </row>
    <row r="6185">
      <c r="A6185" s="126" t="n">
        <v>46143</v>
      </c>
      <c r="B6185" s="125" t="inlineStr">
        <is>
          <t>Lemon Sorbet</t>
        </is>
      </c>
      <c r="C6185" s="127" t="n">
        <v>3</v>
      </c>
      <c r="D6185" s="125" t="n"/>
    </row>
    <row r="6186">
      <c r="A6186" s="126" t="n">
        <v>46143</v>
      </c>
      <c r="B6186" s="125" t="inlineStr">
        <is>
          <t>Espresso</t>
        </is>
      </c>
      <c r="C6186" s="127" t="n">
        <v>38</v>
      </c>
      <c r="D6186" s="125" t="n"/>
    </row>
    <row r="6187">
      <c r="A6187" s="126" t="n">
        <v>46143</v>
      </c>
      <c r="B6187" s="125" t="inlineStr">
        <is>
          <t>Cappuccino</t>
        </is>
      </c>
      <c r="C6187" s="127" t="n">
        <v>49</v>
      </c>
      <c r="D6187" s="125" t="n"/>
    </row>
    <row r="6188">
      <c r="A6188" s="126" t="n">
        <v>46143</v>
      </c>
      <c r="B6188" s="125" t="inlineStr">
        <is>
          <t>Homemade Lemonade</t>
        </is>
      </c>
      <c r="C6188" s="127" t="n">
        <v>31</v>
      </c>
      <c r="D6188" s="125" t="n"/>
    </row>
    <row r="6189">
      <c r="A6189" s="126" t="n">
        <v>46144</v>
      </c>
      <c r="B6189" s="125" t="inlineStr">
        <is>
          <t>Bruschetta</t>
        </is>
      </c>
      <c r="C6189" s="127" t="n">
        <v>28</v>
      </c>
      <c r="D6189" s="125" t="n"/>
    </row>
    <row r="6190">
      <c r="A6190" s="126" t="n">
        <v>46144</v>
      </c>
      <c r="B6190" s="125" t="inlineStr">
        <is>
          <t>Caesar Salad</t>
        </is>
      </c>
      <c r="C6190" s="127" t="n">
        <v>15</v>
      </c>
      <c r="D6190" s="125" t="n"/>
    </row>
    <row r="6191">
      <c r="A6191" s="126" t="n">
        <v>46144</v>
      </c>
      <c r="B6191" s="125" t="inlineStr">
        <is>
          <t>Tomato Soup</t>
        </is>
      </c>
      <c r="C6191" s="127" t="n">
        <v>10</v>
      </c>
      <c r="D6191" s="125" t="n"/>
    </row>
    <row r="6192">
      <c r="A6192" s="126" t="n">
        <v>46144</v>
      </c>
      <c r="B6192" s="125" t="inlineStr">
        <is>
          <t>Spaghetti Carbonara</t>
        </is>
      </c>
      <c r="C6192" s="127" t="n">
        <v>44</v>
      </c>
      <c r="D6192" s="125" t="n"/>
    </row>
    <row r="6193">
      <c r="A6193" s="126" t="n">
        <v>46144</v>
      </c>
      <c r="B6193" s="125" t="inlineStr">
        <is>
          <t>Pizza Margherita</t>
        </is>
      </c>
      <c r="C6193" s="127" t="n">
        <v>64</v>
      </c>
      <c r="D6193" s="125" t="n"/>
    </row>
    <row r="6194">
      <c r="A6194" s="126" t="n">
        <v>46144</v>
      </c>
      <c r="B6194" s="125" t="inlineStr">
        <is>
          <t>Wiener Schnitzel</t>
        </is>
      </c>
      <c r="C6194" s="127" t="n">
        <v>28</v>
      </c>
      <c r="D6194" s="125" t="n"/>
    </row>
    <row r="6195">
      <c r="A6195" s="126" t="n">
        <v>46144</v>
      </c>
      <c r="B6195" s="125" t="inlineStr">
        <is>
          <t>Salmon Fillet</t>
        </is>
      </c>
      <c r="C6195" s="127" t="n">
        <v>9</v>
      </c>
      <c r="D6195" s="125" t="n"/>
    </row>
    <row r="6196">
      <c r="A6196" s="126" t="n">
        <v>46144</v>
      </c>
      <c r="B6196" s="125" t="inlineStr">
        <is>
          <t>Mushroom Risotto</t>
        </is>
      </c>
      <c r="C6196" s="127" t="n">
        <v>9</v>
      </c>
      <c r="D6196" s="125" t="n"/>
    </row>
    <row r="6197">
      <c r="A6197" s="126" t="n">
        <v>46144</v>
      </c>
      <c r="B6197" s="125" t="inlineStr">
        <is>
          <t>Cheeseburger</t>
        </is>
      </c>
      <c r="C6197" s="127" t="n">
        <v>34</v>
      </c>
      <c r="D6197" s="125" t="n"/>
    </row>
    <row r="6198">
      <c r="A6198" s="126" t="n">
        <v>46144</v>
      </c>
      <c r="B6198" s="125" t="inlineStr">
        <is>
          <t>Tiramisu</t>
        </is>
      </c>
      <c r="C6198" s="127" t="n">
        <v>21</v>
      </c>
      <c r="D6198" s="125" t="n"/>
    </row>
    <row r="6199">
      <c r="A6199" s="126" t="n">
        <v>46144</v>
      </c>
      <c r="B6199" s="125" t="inlineStr">
        <is>
          <t>Chocolate Fondant</t>
        </is>
      </c>
      <c r="C6199" s="127" t="n">
        <v>11</v>
      </c>
      <c r="D6199" s="125" t="n"/>
    </row>
    <row r="6200">
      <c r="A6200" s="126" t="n">
        <v>46144</v>
      </c>
      <c r="B6200" s="125" t="inlineStr">
        <is>
          <t>Lemon Sorbet</t>
        </is>
      </c>
      <c r="C6200" s="127" t="n">
        <v>3</v>
      </c>
      <c r="D6200" s="125" t="n"/>
    </row>
    <row r="6201">
      <c r="A6201" s="126" t="n">
        <v>46144</v>
      </c>
      <c r="B6201" s="125" t="inlineStr">
        <is>
          <t>Espresso</t>
        </is>
      </c>
      <c r="C6201" s="127" t="n">
        <v>46</v>
      </c>
      <c r="D6201" s="125" t="n"/>
    </row>
    <row r="6202">
      <c r="A6202" s="126" t="n">
        <v>46144</v>
      </c>
      <c r="B6202" s="125" t="inlineStr">
        <is>
          <t>Cappuccino</t>
        </is>
      </c>
      <c r="C6202" s="127" t="n">
        <v>55</v>
      </c>
      <c r="D6202" s="125" t="n"/>
    </row>
    <row r="6203">
      <c r="A6203" s="126" t="n">
        <v>46144</v>
      </c>
      <c r="B6203" s="125" t="inlineStr">
        <is>
          <t>Homemade Lemonade</t>
        </is>
      </c>
      <c r="C6203" s="127" t="n">
        <v>30</v>
      </c>
      <c r="D6203" s="125" t="n"/>
    </row>
    <row r="6204">
      <c r="A6204" s="126" t="n">
        <v>46145</v>
      </c>
      <c r="B6204" s="125" t="inlineStr">
        <is>
          <t>Bruschetta</t>
        </is>
      </c>
      <c r="C6204" s="127" t="n">
        <v>16</v>
      </c>
      <c r="D6204" s="125" t="n"/>
    </row>
    <row r="6205">
      <c r="A6205" s="126" t="n">
        <v>46145</v>
      </c>
      <c r="B6205" s="125" t="inlineStr">
        <is>
          <t>Caesar Salad</t>
        </is>
      </c>
      <c r="C6205" s="127" t="n">
        <v>16</v>
      </c>
      <c r="D6205" s="125" t="n"/>
    </row>
    <row r="6206">
      <c r="A6206" s="126" t="n">
        <v>46145</v>
      </c>
      <c r="B6206" s="125" t="inlineStr">
        <is>
          <t>Tomato Soup</t>
        </is>
      </c>
      <c r="C6206" s="127" t="n">
        <v>10</v>
      </c>
      <c r="D6206" s="125" t="n"/>
    </row>
    <row r="6207">
      <c r="A6207" s="126" t="n">
        <v>46145</v>
      </c>
      <c r="B6207" s="125" t="inlineStr">
        <is>
          <t>Spaghetti Carbonara</t>
        </is>
      </c>
      <c r="C6207" s="127" t="n">
        <v>35</v>
      </c>
      <c r="D6207" s="125" t="n"/>
    </row>
    <row r="6208">
      <c r="A6208" s="126" t="n">
        <v>46145</v>
      </c>
      <c r="B6208" s="125" t="inlineStr">
        <is>
          <t>Pizza Margherita</t>
        </is>
      </c>
      <c r="C6208" s="127" t="n">
        <v>33</v>
      </c>
      <c r="D6208" s="125" t="n"/>
    </row>
    <row r="6209">
      <c r="A6209" s="126" t="n">
        <v>46145</v>
      </c>
      <c r="B6209" s="125" t="inlineStr">
        <is>
          <t>Wiener Schnitzel</t>
        </is>
      </c>
      <c r="C6209" s="127" t="n">
        <v>20</v>
      </c>
      <c r="D6209" s="125" t="n"/>
    </row>
    <row r="6210">
      <c r="A6210" s="126" t="n">
        <v>46145</v>
      </c>
      <c r="B6210" s="125" t="inlineStr">
        <is>
          <t>Salmon Fillet</t>
        </is>
      </c>
      <c r="C6210" s="127" t="n">
        <v>9</v>
      </c>
      <c r="D6210" s="125" t="n"/>
    </row>
    <row r="6211">
      <c r="A6211" s="126" t="n">
        <v>46145</v>
      </c>
      <c r="B6211" s="125" t="inlineStr">
        <is>
          <t>Mushroom Risotto</t>
        </is>
      </c>
      <c r="C6211" s="127" t="n">
        <v>7</v>
      </c>
      <c r="D6211" s="125" t="n"/>
    </row>
    <row r="6212">
      <c r="A6212" s="126" t="n">
        <v>46145</v>
      </c>
      <c r="B6212" s="125" t="inlineStr">
        <is>
          <t>Cheeseburger</t>
        </is>
      </c>
      <c r="C6212" s="127" t="n">
        <v>25</v>
      </c>
      <c r="D6212" s="125" t="n"/>
    </row>
    <row r="6213">
      <c r="A6213" s="126" t="n">
        <v>46145</v>
      </c>
      <c r="B6213" s="125" t="inlineStr">
        <is>
          <t>Tiramisu</t>
        </is>
      </c>
      <c r="C6213" s="127" t="n">
        <v>23</v>
      </c>
      <c r="D6213" s="125" t="n"/>
    </row>
    <row r="6214">
      <c r="A6214" s="126" t="n">
        <v>46145</v>
      </c>
      <c r="B6214" s="125" t="inlineStr">
        <is>
          <t>Chocolate Fondant</t>
        </is>
      </c>
      <c r="C6214" s="127" t="n">
        <v>10</v>
      </c>
      <c r="D6214" s="125" t="n"/>
    </row>
    <row r="6215">
      <c r="A6215" s="126" t="n">
        <v>46145</v>
      </c>
      <c r="B6215" s="125" t="inlineStr">
        <is>
          <t>Lemon Sorbet</t>
        </is>
      </c>
      <c r="C6215" s="127" t="n">
        <v>6</v>
      </c>
      <c r="D6215" s="125" t="n"/>
    </row>
    <row r="6216">
      <c r="A6216" s="126" t="n">
        <v>46145</v>
      </c>
      <c r="B6216" s="125" t="inlineStr">
        <is>
          <t>Espresso</t>
        </is>
      </c>
      <c r="C6216" s="127" t="n">
        <v>37</v>
      </c>
      <c r="D6216" s="125" t="n"/>
    </row>
    <row r="6217">
      <c r="A6217" s="126" t="n">
        <v>46145</v>
      </c>
      <c r="B6217" s="125" t="inlineStr">
        <is>
          <t>Cappuccino</t>
        </is>
      </c>
      <c r="C6217" s="127" t="n">
        <v>32</v>
      </c>
      <c r="D6217" s="125" t="n"/>
    </row>
    <row r="6218">
      <c r="A6218" s="126" t="n">
        <v>46145</v>
      </c>
      <c r="B6218" s="125" t="inlineStr">
        <is>
          <t>Homemade Lemonade</t>
        </is>
      </c>
      <c r="C6218" s="127" t="n">
        <v>23</v>
      </c>
      <c r="D6218" s="125" t="n"/>
    </row>
    <row r="6219">
      <c r="A6219" s="126" t="n">
        <v>46147</v>
      </c>
      <c r="B6219" s="125" t="inlineStr">
        <is>
          <t>Bruschetta</t>
        </is>
      </c>
      <c r="C6219" s="127" t="n">
        <v>12</v>
      </c>
      <c r="D6219" s="125" t="n"/>
    </row>
    <row r="6220">
      <c r="A6220" s="126" t="n">
        <v>46147</v>
      </c>
      <c r="B6220" s="125" t="inlineStr">
        <is>
          <t>Caesar Salad</t>
        </is>
      </c>
      <c r="C6220" s="127" t="n">
        <v>8</v>
      </c>
      <c r="D6220" s="125" t="n"/>
    </row>
    <row r="6221">
      <c r="A6221" s="126" t="n">
        <v>46147</v>
      </c>
      <c r="B6221" s="125" t="inlineStr">
        <is>
          <t>Tomato Soup</t>
        </is>
      </c>
      <c r="C6221" s="127" t="n">
        <v>6</v>
      </c>
      <c r="D6221" s="125" t="n"/>
    </row>
    <row r="6222">
      <c r="A6222" s="126" t="n">
        <v>46147</v>
      </c>
      <c r="B6222" s="125" t="inlineStr">
        <is>
          <t>Spaghetti Carbonara</t>
        </is>
      </c>
      <c r="C6222" s="127" t="n">
        <v>11</v>
      </c>
      <c r="D6222" s="125" t="n"/>
    </row>
    <row r="6223">
      <c r="A6223" s="126" t="n">
        <v>46147</v>
      </c>
      <c r="B6223" s="125" t="inlineStr">
        <is>
          <t>Pizza Margherita</t>
        </is>
      </c>
      <c r="C6223" s="127" t="n">
        <v>29</v>
      </c>
      <c r="D6223" s="125" t="n"/>
    </row>
    <row r="6224">
      <c r="A6224" s="126" t="n">
        <v>46147</v>
      </c>
      <c r="B6224" s="125" t="inlineStr">
        <is>
          <t>Wiener Schnitzel</t>
        </is>
      </c>
      <c r="C6224" s="127" t="n">
        <v>13</v>
      </c>
      <c r="D6224" s="125" t="n"/>
    </row>
    <row r="6225">
      <c r="A6225" s="126" t="n">
        <v>46147</v>
      </c>
      <c r="B6225" s="125" t="inlineStr">
        <is>
          <t>Salmon Fillet</t>
        </is>
      </c>
      <c r="C6225" s="127" t="n">
        <v>5</v>
      </c>
      <c r="D6225" s="125" t="n"/>
    </row>
    <row r="6226">
      <c r="A6226" s="126" t="n">
        <v>46147</v>
      </c>
      <c r="B6226" s="125" t="inlineStr">
        <is>
          <t>Mushroom Risotto</t>
        </is>
      </c>
      <c r="C6226" s="127" t="n">
        <v>5</v>
      </c>
      <c r="D6226" s="125" t="n"/>
    </row>
    <row r="6227">
      <c r="A6227" s="126" t="n">
        <v>46147</v>
      </c>
      <c r="B6227" s="125" t="inlineStr">
        <is>
          <t>Cheeseburger</t>
        </is>
      </c>
      <c r="C6227" s="127" t="n">
        <v>18</v>
      </c>
      <c r="D6227" s="125" t="n"/>
    </row>
    <row r="6228">
      <c r="A6228" s="126" t="n">
        <v>46147</v>
      </c>
      <c r="B6228" s="125" t="inlineStr">
        <is>
          <t>Tiramisu</t>
        </is>
      </c>
      <c r="C6228" s="127" t="n">
        <v>10</v>
      </c>
      <c r="D6228" s="125" t="n"/>
    </row>
    <row r="6229">
      <c r="A6229" s="126" t="n">
        <v>46147</v>
      </c>
      <c r="B6229" s="125" t="inlineStr">
        <is>
          <t>Chocolate Fondant</t>
        </is>
      </c>
      <c r="C6229" s="127" t="n">
        <v>6</v>
      </c>
      <c r="D6229" s="125" t="n"/>
    </row>
    <row r="6230">
      <c r="A6230" s="126" t="n">
        <v>46147</v>
      </c>
      <c r="B6230" s="125" t="inlineStr">
        <is>
          <t>Lemon Sorbet</t>
        </is>
      </c>
      <c r="C6230" s="127" t="n">
        <v>3</v>
      </c>
      <c r="D6230" s="125" t="n"/>
    </row>
    <row r="6231">
      <c r="A6231" s="126" t="n">
        <v>46147</v>
      </c>
      <c r="B6231" s="125" t="inlineStr">
        <is>
          <t>Espresso</t>
        </is>
      </c>
      <c r="C6231" s="127" t="n">
        <v>26</v>
      </c>
      <c r="D6231" s="125" t="n"/>
    </row>
    <row r="6232">
      <c r="A6232" s="126" t="n">
        <v>46147</v>
      </c>
      <c r="B6232" s="125" t="inlineStr">
        <is>
          <t>Cappuccino</t>
        </is>
      </c>
      <c r="C6232" s="127" t="n">
        <v>23</v>
      </c>
      <c r="D6232" s="125" t="n"/>
    </row>
    <row r="6233">
      <c r="A6233" s="126" t="n">
        <v>46147</v>
      </c>
      <c r="B6233" s="125" t="inlineStr">
        <is>
          <t>Homemade Lemonade</t>
        </is>
      </c>
      <c r="C6233" s="127" t="n">
        <v>14</v>
      </c>
      <c r="D6233" s="125" t="n"/>
    </row>
    <row r="6234">
      <c r="A6234" s="126" t="n">
        <v>46148</v>
      </c>
      <c r="B6234" s="125" t="inlineStr">
        <is>
          <t>Bruschetta</t>
        </is>
      </c>
      <c r="C6234" s="127" t="n">
        <v>10</v>
      </c>
      <c r="D6234" s="125" t="n"/>
    </row>
    <row r="6235">
      <c r="A6235" s="126" t="n">
        <v>46148</v>
      </c>
      <c r="B6235" s="125" t="inlineStr">
        <is>
          <t>Caesar Salad</t>
        </is>
      </c>
      <c r="C6235" s="127" t="n">
        <v>10</v>
      </c>
      <c r="D6235" s="125" t="n"/>
    </row>
    <row r="6236">
      <c r="A6236" s="126" t="n">
        <v>46148</v>
      </c>
      <c r="B6236" s="125" t="inlineStr">
        <is>
          <t>Tomato Soup</t>
        </is>
      </c>
      <c r="C6236" s="127" t="n">
        <v>6</v>
      </c>
      <c r="D6236" s="125" t="n"/>
    </row>
    <row r="6237">
      <c r="A6237" s="126" t="n">
        <v>46148</v>
      </c>
      <c r="B6237" s="125" t="inlineStr">
        <is>
          <t>Spaghetti Carbonara</t>
        </is>
      </c>
      <c r="C6237" s="127" t="n">
        <v>24</v>
      </c>
      <c r="D6237" s="125" t="n"/>
    </row>
    <row r="6238">
      <c r="A6238" s="126" t="n">
        <v>46148</v>
      </c>
      <c r="B6238" s="125" t="inlineStr">
        <is>
          <t>Pizza Margherita</t>
        </is>
      </c>
      <c r="C6238" s="127" t="n">
        <v>25</v>
      </c>
      <c r="D6238" s="125" t="n"/>
    </row>
    <row r="6239">
      <c r="A6239" s="126" t="n">
        <v>46148</v>
      </c>
      <c r="B6239" s="125" t="inlineStr">
        <is>
          <t>Wiener Schnitzel</t>
        </is>
      </c>
      <c r="C6239" s="127" t="n">
        <v>13</v>
      </c>
      <c r="D6239" s="125" t="n"/>
    </row>
    <row r="6240">
      <c r="A6240" s="126" t="n">
        <v>46148</v>
      </c>
      <c r="B6240" s="125" t="inlineStr">
        <is>
          <t>Salmon Fillet</t>
        </is>
      </c>
      <c r="C6240" s="127" t="n">
        <v>4</v>
      </c>
      <c r="D6240" s="125" t="n"/>
    </row>
    <row r="6241">
      <c r="A6241" s="126" t="n">
        <v>46148</v>
      </c>
      <c r="B6241" s="125" t="inlineStr">
        <is>
          <t>Mushroom Risotto</t>
        </is>
      </c>
      <c r="C6241" s="127" t="n">
        <v>6</v>
      </c>
      <c r="D6241" s="125" t="n"/>
    </row>
    <row r="6242">
      <c r="A6242" s="126" t="n">
        <v>46148</v>
      </c>
      <c r="B6242" s="125" t="inlineStr">
        <is>
          <t>Cheeseburger</t>
        </is>
      </c>
      <c r="C6242" s="127" t="n">
        <v>22</v>
      </c>
      <c r="D6242" s="125" t="n"/>
    </row>
    <row r="6243">
      <c r="A6243" s="126" t="n">
        <v>46148</v>
      </c>
      <c r="B6243" s="125" t="inlineStr">
        <is>
          <t>Tiramisu</t>
        </is>
      </c>
      <c r="C6243" s="127" t="n">
        <v>13</v>
      </c>
      <c r="D6243" s="125" t="n"/>
    </row>
    <row r="6244">
      <c r="A6244" s="126" t="n">
        <v>46148</v>
      </c>
      <c r="B6244" s="125" t="inlineStr">
        <is>
          <t>Chocolate Fondant</t>
        </is>
      </c>
      <c r="C6244" s="127" t="n">
        <v>7</v>
      </c>
      <c r="D6244" s="125" t="n"/>
    </row>
    <row r="6245">
      <c r="A6245" s="126" t="n">
        <v>46148</v>
      </c>
      <c r="B6245" s="125" t="inlineStr">
        <is>
          <t>Lemon Sorbet</t>
        </is>
      </c>
      <c r="C6245" s="127" t="n">
        <v>3</v>
      </c>
      <c r="D6245" s="125" t="n"/>
    </row>
    <row r="6246">
      <c r="A6246" s="126" t="n">
        <v>46148</v>
      </c>
      <c r="B6246" s="125" t="inlineStr">
        <is>
          <t>Espresso</t>
        </is>
      </c>
      <c r="C6246" s="127" t="n">
        <v>31</v>
      </c>
      <c r="D6246" s="125" t="n"/>
    </row>
    <row r="6247">
      <c r="A6247" s="126" t="n">
        <v>46148</v>
      </c>
      <c r="B6247" s="125" t="inlineStr">
        <is>
          <t>Cappuccino</t>
        </is>
      </c>
      <c r="C6247" s="127" t="n">
        <v>24</v>
      </c>
      <c r="D6247" s="125" t="n"/>
    </row>
    <row r="6248">
      <c r="A6248" s="126" t="n">
        <v>46148</v>
      </c>
      <c r="B6248" s="125" t="inlineStr">
        <is>
          <t>Homemade Lemonade</t>
        </is>
      </c>
      <c r="C6248" s="127" t="n">
        <v>23</v>
      </c>
      <c r="D6248" s="125" t="n"/>
    </row>
    <row r="6249">
      <c r="A6249" s="126" t="n">
        <v>46149</v>
      </c>
      <c r="B6249" s="125" t="inlineStr">
        <is>
          <t>Bruschetta</t>
        </is>
      </c>
      <c r="C6249" s="127" t="n">
        <v>15</v>
      </c>
      <c r="D6249" s="125" t="n"/>
    </row>
    <row r="6250">
      <c r="A6250" s="126" t="n">
        <v>46149</v>
      </c>
      <c r="B6250" s="125" t="inlineStr">
        <is>
          <t>Caesar Salad</t>
        </is>
      </c>
      <c r="C6250" s="127" t="n">
        <v>16</v>
      </c>
      <c r="D6250" s="125" t="n"/>
    </row>
    <row r="6251">
      <c r="A6251" s="126" t="n">
        <v>46149</v>
      </c>
      <c r="B6251" s="125" t="inlineStr">
        <is>
          <t>Tomato Soup</t>
        </is>
      </c>
      <c r="C6251" s="127" t="n">
        <v>7</v>
      </c>
      <c r="D6251" s="125" t="n"/>
    </row>
    <row r="6252">
      <c r="A6252" s="126" t="n">
        <v>46149</v>
      </c>
      <c r="B6252" s="125" t="inlineStr">
        <is>
          <t>Spaghetti Carbonara</t>
        </is>
      </c>
      <c r="C6252" s="127" t="n">
        <v>24</v>
      </c>
      <c r="D6252" s="125" t="n"/>
    </row>
    <row r="6253">
      <c r="A6253" s="126" t="n">
        <v>46149</v>
      </c>
      <c r="B6253" s="125" t="inlineStr">
        <is>
          <t>Pizza Margherita</t>
        </is>
      </c>
      <c r="C6253" s="127" t="n">
        <v>30</v>
      </c>
      <c r="D6253" s="125" t="n"/>
    </row>
    <row r="6254">
      <c r="A6254" s="126" t="n">
        <v>46149</v>
      </c>
      <c r="B6254" s="125" t="inlineStr">
        <is>
          <t>Wiener Schnitzel</t>
        </is>
      </c>
      <c r="C6254" s="127" t="n">
        <v>16</v>
      </c>
      <c r="D6254" s="125" t="n"/>
    </row>
    <row r="6255">
      <c r="A6255" s="126" t="n">
        <v>46149</v>
      </c>
      <c r="B6255" s="125" t="inlineStr">
        <is>
          <t>Salmon Fillet</t>
        </is>
      </c>
      <c r="C6255" s="127" t="n">
        <v>7</v>
      </c>
      <c r="D6255" s="125" t="n"/>
    </row>
    <row r="6256">
      <c r="A6256" s="126" t="n">
        <v>46149</v>
      </c>
      <c r="B6256" s="125" t="inlineStr">
        <is>
          <t>Mushroom Risotto</t>
        </is>
      </c>
      <c r="C6256" s="127" t="n">
        <v>6</v>
      </c>
      <c r="D6256" s="125" t="n"/>
    </row>
    <row r="6257">
      <c r="A6257" s="126" t="n">
        <v>46149</v>
      </c>
      <c r="B6257" s="125" t="inlineStr">
        <is>
          <t>Cheeseburger</t>
        </is>
      </c>
      <c r="C6257" s="127" t="n">
        <v>26</v>
      </c>
      <c r="D6257" s="125" t="n"/>
    </row>
    <row r="6258">
      <c r="A6258" s="126" t="n">
        <v>46149</v>
      </c>
      <c r="B6258" s="125" t="inlineStr">
        <is>
          <t>Tiramisu</t>
        </is>
      </c>
      <c r="C6258" s="127" t="n">
        <v>18</v>
      </c>
      <c r="D6258" s="125" t="n"/>
    </row>
    <row r="6259">
      <c r="A6259" s="126" t="n">
        <v>46149</v>
      </c>
      <c r="B6259" s="125" t="inlineStr">
        <is>
          <t>Chocolate Fondant</t>
        </is>
      </c>
      <c r="C6259" s="127" t="n">
        <v>5</v>
      </c>
      <c r="D6259" s="125" t="n"/>
    </row>
    <row r="6260">
      <c r="A6260" s="126" t="n">
        <v>46149</v>
      </c>
      <c r="B6260" s="125" t="inlineStr">
        <is>
          <t>Lemon Sorbet</t>
        </is>
      </c>
      <c r="C6260" s="127" t="n">
        <v>3</v>
      </c>
      <c r="D6260" s="125" t="n"/>
    </row>
    <row r="6261">
      <c r="A6261" s="126" t="n">
        <v>46149</v>
      </c>
      <c r="B6261" s="125" t="inlineStr">
        <is>
          <t>Espresso</t>
        </is>
      </c>
      <c r="C6261" s="127" t="n">
        <v>31</v>
      </c>
      <c r="D6261" s="125" t="n"/>
    </row>
    <row r="6262">
      <c r="A6262" s="126" t="n">
        <v>46149</v>
      </c>
      <c r="B6262" s="125" t="inlineStr">
        <is>
          <t>Cappuccino</t>
        </is>
      </c>
      <c r="C6262" s="127" t="n">
        <v>32</v>
      </c>
      <c r="D6262" s="125" t="n"/>
    </row>
    <row r="6263">
      <c r="A6263" s="126" t="n">
        <v>46149</v>
      </c>
      <c r="B6263" s="125" t="inlineStr">
        <is>
          <t>Homemade Lemonade</t>
        </is>
      </c>
      <c r="C6263" s="127" t="n">
        <v>17</v>
      </c>
      <c r="D6263" s="125" t="n"/>
    </row>
    <row r="6264">
      <c r="A6264" s="126" t="n">
        <v>46150</v>
      </c>
      <c r="B6264" s="125" t="inlineStr">
        <is>
          <t>Bruschetta</t>
        </is>
      </c>
      <c r="C6264" s="127" t="n">
        <v>17</v>
      </c>
      <c r="D6264" s="125" t="n"/>
    </row>
    <row r="6265">
      <c r="A6265" s="126" t="n">
        <v>46150</v>
      </c>
      <c r="B6265" s="125" t="inlineStr">
        <is>
          <t>Caesar Salad</t>
        </is>
      </c>
      <c r="C6265" s="127" t="n">
        <v>14</v>
      </c>
      <c r="D6265" s="125" t="n"/>
    </row>
    <row r="6266">
      <c r="A6266" s="126" t="n">
        <v>46150</v>
      </c>
      <c r="B6266" s="125" t="inlineStr">
        <is>
          <t>Tomato Soup</t>
        </is>
      </c>
      <c r="C6266" s="127" t="n">
        <v>8</v>
      </c>
      <c r="D6266" s="125" t="n"/>
    </row>
    <row r="6267">
      <c r="A6267" s="126" t="n">
        <v>46150</v>
      </c>
      <c r="B6267" s="125" t="inlineStr">
        <is>
          <t>Spaghetti Carbonara</t>
        </is>
      </c>
      <c r="C6267" s="127" t="n">
        <v>33</v>
      </c>
      <c r="D6267" s="125" t="n"/>
    </row>
    <row r="6268">
      <c r="A6268" s="126" t="n">
        <v>46150</v>
      </c>
      <c r="B6268" s="125" t="inlineStr">
        <is>
          <t>Pizza Margherita</t>
        </is>
      </c>
      <c r="C6268" s="127" t="n">
        <v>55</v>
      </c>
      <c r="D6268" s="125" t="n"/>
    </row>
    <row r="6269">
      <c r="A6269" s="126" t="n">
        <v>46150</v>
      </c>
      <c r="B6269" s="125" t="inlineStr">
        <is>
          <t>Wiener Schnitzel</t>
        </is>
      </c>
      <c r="C6269" s="127" t="n">
        <v>24</v>
      </c>
      <c r="D6269" s="125" t="n"/>
    </row>
    <row r="6270">
      <c r="A6270" s="126" t="n">
        <v>46150</v>
      </c>
      <c r="B6270" s="125" t="inlineStr">
        <is>
          <t>Salmon Fillet</t>
        </is>
      </c>
      <c r="C6270" s="127" t="n">
        <v>7</v>
      </c>
      <c r="D6270" s="125" t="n"/>
    </row>
    <row r="6271">
      <c r="A6271" s="126" t="n">
        <v>46150</v>
      </c>
      <c r="B6271" s="125" t="inlineStr">
        <is>
          <t>Mushroom Risotto</t>
        </is>
      </c>
      <c r="C6271" s="127" t="n">
        <v>7</v>
      </c>
      <c r="D6271" s="125" t="n"/>
    </row>
    <row r="6272">
      <c r="A6272" s="126" t="n">
        <v>46150</v>
      </c>
      <c r="B6272" s="125" t="inlineStr">
        <is>
          <t>Cheeseburger</t>
        </is>
      </c>
      <c r="C6272" s="127" t="n">
        <v>34</v>
      </c>
      <c r="D6272" s="125" t="n"/>
    </row>
    <row r="6273">
      <c r="A6273" s="126" t="n">
        <v>46150</v>
      </c>
      <c r="B6273" s="125" t="inlineStr">
        <is>
          <t>Tiramisu</t>
        </is>
      </c>
      <c r="C6273" s="127" t="n">
        <v>24</v>
      </c>
      <c r="D6273" s="125" t="n"/>
    </row>
    <row r="6274">
      <c r="A6274" s="126" t="n">
        <v>46150</v>
      </c>
      <c r="B6274" s="125" t="inlineStr">
        <is>
          <t>Chocolate Fondant</t>
        </is>
      </c>
      <c r="C6274" s="127" t="n">
        <v>9</v>
      </c>
      <c r="D6274" s="125" t="n"/>
    </row>
    <row r="6275">
      <c r="A6275" s="126" t="n">
        <v>46150</v>
      </c>
      <c r="B6275" s="125" t="inlineStr">
        <is>
          <t>Lemon Sorbet</t>
        </is>
      </c>
      <c r="C6275" s="127" t="n">
        <v>6</v>
      </c>
      <c r="D6275" s="125" t="n"/>
    </row>
    <row r="6276">
      <c r="A6276" s="126" t="n">
        <v>46150</v>
      </c>
      <c r="B6276" s="125" t="inlineStr">
        <is>
          <t>Espresso</t>
        </is>
      </c>
      <c r="C6276" s="127" t="n">
        <v>59</v>
      </c>
      <c r="D6276" s="125" t="n"/>
    </row>
    <row r="6277">
      <c r="A6277" s="126" t="n">
        <v>46150</v>
      </c>
      <c r="B6277" s="125" t="inlineStr">
        <is>
          <t>Cappuccino</t>
        </is>
      </c>
      <c r="C6277" s="127" t="n">
        <v>40</v>
      </c>
      <c r="D6277" s="125" t="n"/>
    </row>
    <row r="6278">
      <c r="A6278" s="126" t="n">
        <v>46150</v>
      </c>
      <c r="B6278" s="125" t="inlineStr">
        <is>
          <t>Homemade Lemonade</t>
        </is>
      </c>
      <c r="C6278" s="127" t="n">
        <v>35</v>
      </c>
      <c r="D6278" s="125" t="n"/>
    </row>
    <row r="6279">
      <c r="A6279" s="126" t="n">
        <v>46151</v>
      </c>
      <c r="B6279" s="125" t="inlineStr">
        <is>
          <t>Bruschetta</t>
        </is>
      </c>
      <c r="C6279" s="127" t="n">
        <v>16</v>
      </c>
      <c r="D6279" s="125" t="n"/>
    </row>
    <row r="6280">
      <c r="A6280" s="126" t="n">
        <v>46151</v>
      </c>
      <c r="B6280" s="125" t="inlineStr">
        <is>
          <t>Caesar Salad</t>
        </is>
      </c>
      <c r="C6280" s="127" t="n">
        <v>18</v>
      </c>
      <c r="D6280" s="125" t="n"/>
    </row>
    <row r="6281">
      <c r="A6281" s="126" t="n">
        <v>46151</v>
      </c>
      <c r="B6281" s="125" t="inlineStr">
        <is>
          <t>Tomato Soup</t>
        </is>
      </c>
      <c r="C6281" s="127" t="n">
        <v>8</v>
      </c>
      <c r="D6281" s="125" t="n"/>
    </row>
    <row r="6282">
      <c r="A6282" s="126" t="n">
        <v>46151</v>
      </c>
      <c r="B6282" s="125" t="inlineStr">
        <is>
          <t>Spaghetti Carbonara</t>
        </is>
      </c>
      <c r="C6282" s="127" t="n">
        <v>41</v>
      </c>
      <c r="D6282" s="125" t="n"/>
    </row>
    <row r="6283">
      <c r="A6283" s="126" t="n">
        <v>46151</v>
      </c>
      <c r="B6283" s="125" t="inlineStr">
        <is>
          <t>Pizza Margherita</t>
        </is>
      </c>
      <c r="C6283" s="127" t="n">
        <v>63</v>
      </c>
      <c r="D6283" s="125" t="n"/>
    </row>
    <row r="6284">
      <c r="A6284" s="126" t="n">
        <v>46151</v>
      </c>
      <c r="B6284" s="125" t="inlineStr">
        <is>
          <t>Wiener Schnitzel</t>
        </is>
      </c>
      <c r="C6284" s="127" t="n">
        <v>26</v>
      </c>
      <c r="D6284" s="125" t="n"/>
    </row>
    <row r="6285">
      <c r="A6285" s="126" t="n">
        <v>46151</v>
      </c>
      <c r="B6285" s="125" t="inlineStr">
        <is>
          <t>Salmon Fillet</t>
        </is>
      </c>
      <c r="C6285" s="127" t="n">
        <v>13</v>
      </c>
      <c r="D6285" s="125" t="n"/>
    </row>
    <row r="6286">
      <c r="A6286" s="126" t="n">
        <v>46151</v>
      </c>
      <c r="B6286" s="125" t="inlineStr">
        <is>
          <t>Mushroom Risotto</t>
        </is>
      </c>
      <c r="C6286" s="127" t="n">
        <v>7</v>
      </c>
      <c r="D6286" s="125" t="n"/>
    </row>
    <row r="6287">
      <c r="A6287" s="126" t="n">
        <v>46151</v>
      </c>
      <c r="B6287" s="125" t="inlineStr">
        <is>
          <t>Cheeseburger</t>
        </is>
      </c>
      <c r="C6287" s="127" t="n">
        <v>43</v>
      </c>
      <c r="D6287" s="125" t="n"/>
    </row>
    <row r="6288">
      <c r="A6288" s="126" t="n">
        <v>46151</v>
      </c>
      <c r="B6288" s="125" t="inlineStr">
        <is>
          <t>Tiramisu</t>
        </is>
      </c>
      <c r="C6288" s="127" t="n">
        <v>17</v>
      </c>
      <c r="D6288" s="125" t="n"/>
    </row>
    <row r="6289">
      <c r="A6289" s="126" t="n">
        <v>46151</v>
      </c>
      <c r="B6289" s="125" t="inlineStr">
        <is>
          <t>Chocolate Fondant</t>
        </is>
      </c>
      <c r="C6289" s="127" t="n">
        <v>8</v>
      </c>
      <c r="D6289" s="125" t="n"/>
    </row>
    <row r="6290">
      <c r="A6290" s="126" t="n">
        <v>46151</v>
      </c>
      <c r="B6290" s="125" t="inlineStr">
        <is>
          <t>Lemon Sorbet</t>
        </is>
      </c>
      <c r="C6290" s="127" t="n">
        <v>6</v>
      </c>
      <c r="D6290" s="125" t="n"/>
    </row>
    <row r="6291">
      <c r="A6291" s="126" t="n">
        <v>46151</v>
      </c>
      <c r="B6291" s="125" t="inlineStr">
        <is>
          <t>Espresso</t>
        </is>
      </c>
      <c r="C6291" s="127" t="n">
        <v>55</v>
      </c>
      <c r="D6291" s="125" t="n"/>
    </row>
    <row r="6292">
      <c r="A6292" s="126" t="n">
        <v>46151</v>
      </c>
      <c r="B6292" s="125" t="inlineStr">
        <is>
          <t>Cappuccino</t>
        </is>
      </c>
      <c r="C6292" s="127" t="n">
        <v>46</v>
      </c>
      <c r="D6292" s="125" t="n"/>
    </row>
    <row r="6293">
      <c r="A6293" s="126" t="n">
        <v>46151</v>
      </c>
      <c r="B6293" s="125" t="inlineStr">
        <is>
          <t>Homemade Lemonade</t>
        </is>
      </c>
      <c r="C6293" s="127" t="n">
        <v>33</v>
      </c>
      <c r="D6293" s="125" t="n"/>
    </row>
    <row r="6294">
      <c r="A6294" s="126" t="n">
        <v>46152</v>
      </c>
      <c r="B6294" s="125" t="inlineStr">
        <is>
          <t>Bruschetta</t>
        </is>
      </c>
      <c r="C6294" s="127" t="n">
        <v>18</v>
      </c>
      <c r="D6294" s="125" t="n"/>
    </row>
    <row r="6295">
      <c r="A6295" s="126" t="n">
        <v>46152</v>
      </c>
      <c r="B6295" s="125" t="inlineStr">
        <is>
          <t>Caesar Salad</t>
        </is>
      </c>
      <c r="C6295" s="127" t="n">
        <v>14</v>
      </c>
      <c r="D6295" s="125" t="n"/>
    </row>
    <row r="6296">
      <c r="A6296" s="126" t="n">
        <v>46152</v>
      </c>
      <c r="B6296" s="125" t="inlineStr">
        <is>
          <t>Tomato Soup</t>
        </is>
      </c>
      <c r="C6296" s="127" t="n">
        <v>7</v>
      </c>
      <c r="D6296" s="125" t="n"/>
    </row>
    <row r="6297">
      <c r="A6297" s="126" t="n">
        <v>46152</v>
      </c>
      <c r="B6297" s="125" t="inlineStr">
        <is>
          <t>Spaghetti Carbonara</t>
        </is>
      </c>
      <c r="C6297" s="127" t="n">
        <v>30</v>
      </c>
      <c r="D6297" s="125" t="n"/>
    </row>
    <row r="6298">
      <c r="A6298" s="126" t="n">
        <v>46152</v>
      </c>
      <c r="B6298" s="125" t="inlineStr">
        <is>
          <t>Pizza Margherita</t>
        </is>
      </c>
      <c r="C6298" s="127" t="n">
        <v>41</v>
      </c>
      <c r="D6298" s="125" t="n"/>
    </row>
    <row r="6299">
      <c r="A6299" s="126" t="n">
        <v>46152</v>
      </c>
      <c r="B6299" s="125" t="inlineStr">
        <is>
          <t>Wiener Schnitzel</t>
        </is>
      </c>
      <c r="C6299" s="127" t="n">
        <v>19</v>
      </c>
      <c r="D6299" s="125" t="n"/>
    </row>
    <row r="6300">
      <c r="A6300" s="126" t="n">
        <v>46152</v>
      </c>
      <c r="B6300" s="125" t="inlineStr">
        <is>
          <t>Salmon Fillet</t>
        </is>
      </c>
      <c r="C6300" s="127" t="n">
        <v>9</v>
      </c>
      <c r="D6300" s="125" t="n"/>
    </row>
    <row r="6301">
      <c r="A6301" s="126" t="n">
        <v>46152</v>
      </c>
      <c r="B6301" s="125" t="inlineStr">
        <is>
          <t>Mushroom Risotto</t>
        </is>
      </c>
      <c r="C6301" s="127" t="n">
        <v>9</v>
      </c>
      <c r="D6301" s="125" t="n"/>
    </row>
    <row r="6302">
      <c r="A6302" s="126" t="n">
        <v>46152</v>
      </c>
      <c r="B6302" s="125" t="inlineStr">
        <is>
          <t>Cheeseburger</t>
        </is>
      </c>
      <c r="C6302" s="127" t="n">
        <v>20</v>
      </c>
      <c r="D6302" s="125" t="n"/>
    </row>
    <row r="6303">
      <c r="A6303" s="126" t="n">
        <v>46152</v>
      </c>
      <c r="B6303" s="125" t="inlineStr">
        <is>
          <t>Tiramisu</t>
        </is>
      </c>
      <c r="C6303" s="127" t="n">
        <v>18</v>
      </c>
      <c r="D6303" s="125" t="n"/>
    </row>
    <row r="6304">
      <c r="A6304" s="126" t="n">
        <v>46152</v>
      </c>
      <c r="B6304" s="125" t="inlineStr">
        <is>
          <t>Chocolate Fondant</t>
        </is>
      </c>
      <c r="C6304" s="127" t="n">
        <v>8</v>
      </c>
      <c r="D6304" s="125" t="n"/>
    </row>
    <row r="6305">
      <c r="A6305" s="126" t="n">
        <v>46152</v>
      </c>
      <c r="B6305" s="125" t="inlineStr">
        <is>
          <t>Lemon Sorbet</t>
        </is>
      </c>
      <c r="C6305" s="127" t="n">
        <v>4</v>
      </c>
      <c r="D6305" s="125" t="n"/>
    </row>
    <row r="6306">
      <c r="A6306" s="126" t="n">
        <v>46152</v>
      </c>
      <c r="B6306" s="125" t="inlineStr">
        <is>
          <t>Espresso</t>
        </is>
      </c>
      <c r="C6306" s="127" t="n">
        <v>46</v>
      </c>
      <c r="D6306" s="125" t="n"/>
    </row>
    <row r="6307">
      <c r="A6307" s="126" t="n">
        <v>46152</v>
      </c>
      <c r="B6307" s="125" t="inlineStr">
        <is>
          <t>Cappuccino</t>
        </is>
      </c>
      <c r="C6307" s="127" t="n">
        <v>32</v>
      </c>
      <c r="D6307" s="125" t="n"/>
    </row>
    <row r="6308">
      <c r="A6308" s="126" t="n">
        <v>46152</v>
      </c>
      <c r="B6308" s="125" t="inlineStr">
        <is>
          <t>Homemade Lemonade</t>
        </is>
      </c>
      <c r="C6308" s="127" t="n">
        <v>27</v>
      </c>
      <c r="D6308" s="125" t="n"/>
    </row>
    <row r="6309">
      <c r="A6309" s="126" t="n">
        <v>46154</v>
      </c>
      <c r="B6309" s="125" t="inlineStr">
        <is>
          <t>Bruschetta</t>
        </is>
      </c>
      <c r="C6309" s="127" t="n">
        <v>11</v>
      </c>
      <c r="D6309" s="125" t="n"/>
    </row>
    <row r="6310">
      <c r="A6310" s="126" t="n">
        <v>46154</v>
      </c>
      <c r="B6310" s="125" t="inlineStr">
        <is>
          <t>Caesar Salad</t>
        </is>
      </c>
      <c r="C6310" s="127" t="n">
        <v>9</v>
      </c>
      <c r="D6310" s="125" t="n"/>
    </row>
    <row r="6311">
      <c r="A6311" s="126" t="n">
        <v>46154</v>
      </c>
      <c r="B6311" s="125" t="inlineStr">
        <is>
          <t>Tomato Soup</t>
        </is>
      </c>
      <c r="C6311" s="127" t="n">
        <v>6</v>
      </c>
      <c r="D6311" s="125" t="n"/>
    </row>
    <row r="6312">
      <c r="A6312" s="126" t="n">
        <v>46154</v>
      </c>
      <c r="B6312" s="125" t="inlineStr">
        <is>
          <t>Spaghetti Carbonara</t>
        </is>
      </c>
      <c r="C6312" s="127" t="n">
        <v>21</v>
      </c>
      <c r="D6312" s="125" t="n"/>
    </row>
    <row r="6313">
      <c r="A6313" s="126" t="n">
        <v>46154</v>
      </c>
      <c r="B6313" s="125" t="inlineStr">
        <is>
          <t>Pizza Margherita</t>
        </is>
      </c>
      <c r="C6313" s="127" t="n">
        <v>19</v>
      </c>
      <c r="D6313" s="125" t="n"/>
    </row>
    <row r="6314">
      <c r="A6314" s="126" t="n">
        <v>46154</v>
      </c>
      <c r="B6314" s="125" t="inlineStr">
        <is>
          <t>Wiener Schnitzel</t>
        </is>
      </c>
      <c r="C6314" s="127" t="n">
        <v>10</v>
      </c>
      <c r="D6314" s="125" t="n"/>
    </row>
    <row r="6315">
      <c r="A6315" s="126" t="n">
        <v>46154</v>
      </c>
      <c r="B6315" s="125" t="inlineStr">
        <is>
          <t>Salmon Fillet</t>
        </is>
      </c>
      <c r="C6315" s="127" t="n">
        <v>6</v>
      </c>
      <c r="D6315" s="125" t="n"/>
    </row>
    <row r="6316">
      <c r="A6316" s="126" t="n">
        <v>46154</v>
      </c>
      <c r="B6316" s="125" t="inlineStr">
        <is>
          <t>Mushroom Risotto</t>
        </is>
      </c>
      <c r="C6316" s="127" t="n">
        <v>4</v>
      </c>
      <c r="D6316" s="125" t="n"/>
    </row>
    <row r="6317">
      <c r="A6317" s="126" t="n">
        <v>46154</v>
      </c>
      <c r="B6317" s="125" t="inlineStr">
        <is>
          <t>Cheeseburger</t>
        </is>
      </c>
      <c r="C6317" s="127" t="n">
        <v>16</v>
      </c>
      <c r="D6317" s="125" t="n"/>
    </row>
    <row r="6318">
      <c r="A6318" s="126" t="n">
        <v>46154</v>
      </c>
      <c r="B6318" s="125" t="inlineStr">
        <is>
          <t>Tiramisu</t>
        </is>
      </c>
      <c r="C6318" s="127" t="n">
        <v>10</v>
      </c>
      <c r="D6318" s="125" t="n"/>
    </row>
    <row r="6319">
      <c r="A6319" s="126" t="n">
        <v>46154</v>
      </c>
      <c r="B6319" s="125" t="inlineStr">
        <is>
          <t>Chocolate Fondant</t>
        </is>
      </c>
      <c r="C6319" s="127" t="n">
        <v>5</v>
      </c>
      <c r="D6319" s="125" t="n"/>
    </row>
    <row r="6320">
      <c r="A6320" s="126" t="n">
        <v>46154</v>
      </c>
      <c r="B6320" s="125" t="inlineStr">
        <is>
          <t>Lemon Sorbet</t>
        </is>
      </c>
      <c r="C6320" s="127" t="n">
        <v>2</v>
      </c>
      <c r="D6320" s="125" t="n"/>
    </row>
    <row r="6321">
      <c r="A6321" s="126" t="n">
        <v>46154</v>
      </c>
      <c r="B6321" s="125" t="inlineStr">
        <is>
          <t>Espresso</t>
        </is>
      </c>
      <c r="C6321" s="127" t="n">
        <v>25</v>
      </c>
      <c r="D6321" s="125" t="n"/>
    </row>
    <row r="6322">
      <c r="A6322" s="126" t="n">
        <v>46154</v>
      </c>
      <c r="B6322" s="125" t="inlineStr">
        <is>
          <t>Cappuccino</t>
        </is>
      </c>
      <c r="C6322" s="127" t="n">
        <v>21</v>
      </c>
      <c r="D6322" s="125" t="n"/>
    </row>
    <row r="6323">
      <c r="A6323" s="126" t="n">
        <v>46154</v>
      </c>
      <c r="B6323" s="125" t="inlineStr">
        <is>
          <t>Homemade Lemonade</t>
        </is>
      </c>
      <c r="C6323" s="127" t="n">
        <v>19</v>
      </c>
      <c r="D6323" s="125" t="n"/>
    </row>
    <row r="6324">
      <c r="A6324" s="126" t="n">
        <v>46155</v>
      </c>
      <c r="B6324" s="125" t="inlineStr">
        <is>
          <t>Bruschetta</t>
        </is>
      </c>
      <c r="C6324" s="127" t="n">
        <v>14</v>
      </c>
      <c r="D6324" s="125" t="n"/>
    </row>
    <row r="6325">
      <c r="A6325" s="126" t="n">
        <v>46155</v>
      </c>
      <c r="B6325" s="125" t="inlineStr">
        <is>
          <t>Caesar Salad</t>
        </is>
      </c>
      <c r="C6325" s="127" t="n">
        <v>12</v>
      </c>
      <c r="D6325" s="125" t="n"/>
    </row>
    <row r="6326">
      <c r="A6326" s="126" t="n">
        <v>46155</v>
      </c>
      <c r="B6326" s="125" t="inlineStr">
        <is>
          <t>Tomato Soup</t>
        </is>
      </c>
      <c r="C6326" s="127" t="n">
        <v>6</v>
      </c>
      <c r="D6326" s="125" t="n"/>
    </row>
    <row r="6327">
      <c r="A6327" s="126" t="n">
        <v>46155</v>
      </c>
      <c r="B6327" s="125" t="inlineStr">
        <is>
          <t>Spaghetti Carbonara</t>
        </is>
      </c>
      <c r="C6327" s="127" t="n">
        <v>18</v>
      </c>
      <c r="D6327" s="125" t="n"/>
    </row>
    <row r="6328">
      <c r="A6328" s="126" t="n">
        <v>46155</v>
      </c>
      <c r="B6328" s="125" t="inlineStr">
        <is>
          <t>Pizza Margherita</t>
        </is>
      </c>
      <c r="C6328" s="127" t="n">
        <v>33</v>
      </c>
      <c r="D6328" s="125" t="n"/>
    </row>
    <row r="6329">
      <c r="A6329" s="126" t="n">
        <v>46155</v>
      </c>
      <c r="B6329" s="125" t="inlineStr">
        <is>
          <t>Wiener Schnitzel</t>
        </is>
      </c>
      <c r="C6329" s="127" t="n">
        <v>21</v>
      </c>
      <c r="D6329" s="125" t="n"/>
    </row>
    <row r="6330">
      <c r="A6330" s="126" t="n">
        <v>46155</v>
      </c>
      <c r="B6330" s="125" t="inlineStr">
        <is>
          <t>Salmon Fillet</t>
        </is>
      </c>
      <c r="C6330" s="127" t="n">
        <v>7</v>
      </c>
      <c r="D6330" s="125" t="n"/>
    </row>
    <row r="6331">
      <c r="A6331" s="126" t="n">
        <v>46155</v>
      </c>
      <c r="B6331" s="125" t="inlineStr">
        <is>
          <t>Mushroom Risotto</t>
        </is>
      </c>
      <c r="C6331" s="127" t="n">
        <v>6</v>
      </c>
      <c r="D6331" s="125" t="n"/>
    </row>
    <row r="6332">
      <c r="A6332" s="126" t="n">
        <v>46155</v>
      </c>
      <c r="B6332" s="125" t="inlineStr">
        <is>
          <t>Cheeseburger</t>
        </is>
      </c>
      <c r="C6332" s="127" t="n">
        <v>21</v>
      </c>
      <c r="D6332" s="125" t="n"/>
    </row>
    <row r="6333">
      <c r="A6333" s="126" t="n">
        <v>46155</v>
      </c>
      <c r="B6333" s="125" t="inlineStr">
        <is>
          <t>Tiramisu</t>
        </is>
      </c>
      <c r="C6333" s="127" t="n">
        <v>16</v>
      </c>
      <c r="D6333" s="125" t="n"/>
    </row>
    <row r="6334">
      <c r="A6334" s="126" t="n">
        <v>46155</v>
      </c>
      <c r="B6334" s="125" t="inlineStr">
        <is>
          <t>Chocolate Fondant</t>
        </is>
      </c>
      <c r="C6334" s="127" t="n">
        <v>6</v>
      </c>
      <c r="D6334" s="125" t="n"/>
    </row>
    <row r="6335">
      <c r="A6335" s="126" t="n">
        <v>46155</v>
      </c>
      <c r="B6335" s="125" t="inlineStr">
        <is>
          <t>Lemon Sorbet</t>
        </is>
      </c>
      <c r="C6335" s="127" t="n">
        <v>4</v>
      </c>
      <c r="D6335" s="125" t="n"/>
    </row>
    <row r="6336">
      <c r="A6336" s="126" t="n">
        <v>46155</v>
      </c>
      <c r="B6336" s="125" t="inlineStr">
        <is>
          <t>Espresso</t>
        </is>
      </c>
      <c r="C6336" s="127" t="n">
        <v>32</v>
      </c>
      <c r="D6336" s="125" t="n"/>
    </row>
    <row r="6337">
      <c r="A6337" s="126" t="n">
        <v>46155</v>
      </c>
      <c r="B6337" s="125" t="inlineStr">
        <is>
          <t>Cappuccino</t>
        </is>
      </c>
      <c r="C6337" s="127" t="n">
        <v>36</v>
      </c>
      <c r="D6337" s="125" t="n"/>
    </row>
    <row r="6338">
      <c r="A6338" s="126" t="n">
        <v>46155</v>
      </c>
      <c r="B6338" s="125" t="inlineStr">
        <is>
          <t>Homemade Lemonade</t>
        </is>
      </c>
      <c r="C6338" s="127" t="n">
        <v>22</v>
      </c>
      <c r="D6338" s="125" t="n"/>
    </row>
    <row r="6339">
      <c r="A6339" s="126" t="n">
        <v>46156</v>
      </c>
      <c r="B6339" s="125" t="inlineStr">
        <is>
          <t>Bruschetta</t>
        </is>
      </c>
      <c r="C6339" s="127" t="n">
        <v>14</v>
      </c>
      <c r="D6339" s="125" t="n"/>
    </row>
    <row r="6340">
      <c r="A6340" s="126" t="n">
        <v>46156</v>
      </c>
      <c r="B6340" s="125" t="inlineStr">
        <is>
          <t>Caesar Salad</t>
        </is>
      </c>
      <c r="C6340" s="127" t="n">
        <v>12</v>
      </c>
      <c r="D6340" s="125" t="n"/>
    </row>
    <row r="6341">
      <c r="A6341" s="126" t="n">
        <v>46156</v>
      </c>
      <c r="B6341" s="125" t="inlineStr">
        <is>
          <t>Tomato Soup</t>
        </is>
      </c>
      <c r="C6341" s="127" t="n">
        <v>5</v>
      </c>
      <c r="D6341" s="125" t="n"/>
    </row>
    <row r="6342">
      <c r="A6342" s="126" t="n">
        <v>46156</v>
      </c>
      <c r="B6342" s="125" t="inlineStr">
        <is>
          <t>Spaghetti Carbonara</t>
        </is>
      </c>
      <c r="C6342" s="127" t="n">
        <v>23</v>
      </c>
      <c r="D6342" s="125" t="n"/>
    </row>
    <row r="6343">
      <c r="A6343" s="126" t="n">
        <v>46156</v>
      </c>
      <c r="B6343" s="125" t="inlineStr">
        <is>
          <t>Pizza Margherita</t>
        </is>
      </c>
      <c r="C6343" s="127" t="n">
        <v>31</v>
      </c>
      <c r="D6343" s="125" t="n"/>
    </row>
    <row r="6344">
      <c r="A6344" s="126" t="n">
        <v>46156</v>
      </c>
      <c r="B6344" s="125" t="inlineStr">
        <is>
          <t>Wiener Schnitzel</t>
        </is>
      </c>
      <c r="C6344" s="127" t="n">
        <v>27</v>
      </c>
      <c r="D6344" s="125" t="n"/>
    </row>
    <row r="6345">
      <c r="A6345" s="126" t="n">
        <v>46156</v>
      </c>
      <c r="B6345" s="125" t="inlineStr">
        <is>
          <t>Salmon Fillet</t>
        </is>
      </c>
      <c r="C6345" s="127" t="n">
        <v>6</v>
      </c>
      <c r="D6345" s="125" t="n"/>
    </row>
    <row r="6346">
      <c r="A6346" s="126" t="n">
        <v>46156</v>
      </c>
      <c r="B6346" s="125" t="inlineStr">
        <is>
          <t>Mushroom Risotto</t>
        </is>
      </c>
      <c r="C6346" s="127" t="n">
        <v>6</v>
      </c>
      <c r="D6346" s="125" t="n"/>
    </row>
    <row r="6347">
      <c r="A6347" s="126" t="n">
        <v>46156</v>
      </c>
      <c r="B6347" s="125" t="inlineStr">
        <is>
          <t>Cheeseburger</t>
        </is>
      </c>
      <c r="C6347" s="127" t="n">
        <v>23</v>
      </c>
      <c r="D6347" s="125" t="n"/>
    </row>
    <row r="6348">
      <c r="A6348" s="126" t="n">
        <v>46156</v>
      </c>
      <c r="B6348" s="125" t="inlineStr">
        <is>
          <t>Tiramisu</t>
        </is>
      </c>
      <c r="C6348" s="127" t="n">
        <v>16</v>
      </c>
      <c r="D6348" s="125" t="n"/>
    </row>
    <row r="6349">
      <c r="A6349" s="126" t="n">
        <v>46156</v>
      </c>
      <c r="B6349" s="125" t="inlineStr">
        <is>
          <t>Chocolate Fondant</t>
        </is>
      </c>
      <c r="C6349" s="127" t="n">
        <v>7</v>
      </c>
      <c r="D6349" s="125" t="n"/>
    </row>
    <row r="6350">
      <c r="A6350" s="126" t="n">
        <v>46156</v>
      </c>
      <c r="B6350" s="125" t="inlineStr">
        <is>
          <t>Lemon Sorbet</t>
        </is>
      </c>
      <c r="C6350" s="127" t="n">
        <v>1</v>
      </c>
      <c r="D6350" s="125" t="n"/>
    </row>
    <row r="6351">
      <c r="A6351" s="126" t="n">
        <v>46156</v>
      </c>
      <c r="B6351" s="125" t="inlineStr">
        <is>
          <t>Espresso</t>
        </is>
      </c>
      <c r="C6351" s="127" t="n">
        <v>44</v>
      </c>
      <c r="D6351" s="125" t="n"/>
    </row>
    <row r="6352">
      <c r="A6352" s="126" t="n">
        <v>46156</v>
      </c>
      <c r="B6352" s="125" t="inlineStr">
        <is>
          <t>Cappuccino</t>
        </is>
      </c>
      <c r="C6352" s="127" t="n">
        <v>40</v>
      </c>
      <c r="D6352" s="125" t="n"/>
    </row>
    <row r="6353">
      <c r="A6353" s="126" t="n">
        <v>46156</v>
      </c>
      <c r="B6353" s="125" t="inlineStr">
        <is>
          <t>Homemade Lemonade</t>
        </is>
      </c>
      <c r="C6353" s="127" t="n">
        <v>23</v>
      </c>
      <c r="D6353" s="125" t="n"/>
    </row>
    <row r="6354">
      <c r="A6354" s="126" t="n">
        <v>46157</v>
      </c>
      <c r="B6354" s="125" t="inlineStr">
        <is>
          <t>Bruschetta</t>
        </is>
      </c>
      <c r="C6354" s="127" t="n">
        <v>19</v>
      </c>
      <c r="D6354" s="125" t="n"/>
    </row>
    <row r="6355">
      <c r="A6355" s="126" t="n">
        <v>46157</v>
      </c>
      <c r="B6355" s="125" t="inlineStr">
        <is>
          <t>Caesar Salad</t>
        </is>
      </c>
      <c r="C6355" s="127" t="n">
        <v>16</v>
      </c>
      <c r="D6355" s="125" t="n"/>
    </row>
    <row r="6356">
      <c r="A6356" s="126" t="n">
        <v>46157</v>
      </c>
      <c r="B6356" s="125" t="inlineStr">
        <is>
          <t>Tomato Soup</t>
        </is>
      </c>
      <c r="C6356" s="127" t="n">
        <v>10</v>
      </c>
      <c r="D6356" s="125" t="n"/>
    </row>
    <row r="6357">
      <c r="A6357" s="126" t="n">
        <v>46157</v>
      </c>
      <c r="B6357" s="125" t="inlineStr">
        <is>
          <t>Spaghetti Carbonara</t>
        </is>
      </c>
      <c r="C6357" s="127" t="n">
        <v>32</v>
      </c>
      <c r="D6357" s="125" t="n"/>
    </row>
    <row r="6358">
      <c r="A6358" s="126" t="n">
        <v>46157</v>
      </c>
      <c r="B6358" s="125" t="inlineStr">
        <is>
          <t>Pizza Margherita</t>
        </is>
      </c>
      <c r="C6358" s="127" t="n">
        <v>44</v>
      </c>
      <c r="D6358" s="125" t="n"/>
    </row>
    <row r="6359">
      <c r="A6359" s="126" t="n">
        <v>46157</v>
      </c>
      <c r="B6359" s="125" t="inlineStr">
        <is>
          <t>Wiener Schnitzel</t>
        </is>
      </c>
      <c r="C6359" s="127" t="n">
        <v>27</v>
      </c>
      <c r="D6359" s="125" t="n"/>
    </row>
    <row r="6360">
      <c r="A6360" s="126" t="n">
        <v>46157</v>
      </c>
      <c r="B6360" s="125" t="inlineStr">
        <is>
          <t>Salmon Fillet</t>
        </is>
      </c>
      <c r="C6360" s="127" t="n">
        <v>8</v>
      </c>
      <c r="D6360" s="125" t="n"/>
    </row>
    <row r="6361">
      <c r="A6361" s="126" t="n">
        <v>46157</v>
      </c>
      <c r="B6361" s="125" t="inlineStr">
        <is>
          <t>Mushroom Risotto</t>
        </is>
      </c>
      <c r="C6361" s="127" t="n">
        <v>8</v>
      </c>
      <c r="D6361" s="125" t="n"/>
    </row>
    <row r="6362">
      <c r="A6362" s="126" t="n">
        <v>46157</v>
      </c>
      <c r="B6362" s="125" t="inlineStr">
        <is>
          <t>Cheeseburger</t>
        </is>
      </c>
      <c r="C6362" s="127" t="n">
        <v>32</v>
      </c>
      <c r="D6362" s="125" t="n"/>
    </row>
    <row r="6363">
      <c r="A6363" s="126" t="n">
        <v>46157</v>
      </c>
      <c r="B6363" s="125" t="inlineStr">
        <is>
          <t>Tiramisu</t>
        </is>
      </c>
      <c r="C6363" s="127" t="n">
        <v>24</v>
      </c>
      <c r="D6363" s="125" t="n"/>
    </row>
    <row r="6364">
      <c r="A6364" s="126" t="n">
        <v>46157</v>
      </c>
      <c r="B6364" s="125" t="inlineStr">
        <is>
          <t>Chocolate Fondant</t>
        </is>
      </c>
      <c r="C6364" s="127" t="n">
        <v>7</v>
      </c>
      <c r="D6364" s="125" t="n"/>
    </row>
    <row r="6365">
      <c r="A6365" s="126" t="n">
        <v>46157</v>
      </c>
      <c r="B6365" s="125" t="inlineStr">
        <is>
          <t>Lemon Sorbet</t>
        </is>
      </c>
      <c r="C6365" s="127" t="n">
        <v>4</v>
      </c>
      <c r="D6365" s="125" t="n"/>
    </row>
    <row r="6366">
      <c r="A6366" s="126" t="n">
        <v>46157</v>
      </c>
      <c r="B6366" s="125" t="inlineStr">
        <is>
          <t>Espresso</t>
        </is>
      </c>
      <c r="C6366" s="127" t="n">
        <v>46</v>
      </c>
      <c r="D6366" s="125" t="n"/>
    </row>
    <row r="6367">
      <c r="A6367" s="126" t="n">
        <v>46157</v>
      </c>
      <c r="B6367" s="125" t="inlineStr">
        <is>
          <t>Cappuccino</t>
        </is>
      </c>
      <c r="C6367" s="127" t="n">
        <v>47</v>
      </c>
      <c r="D6367" s="125" t="n"/>
    </row>
    <row r="6368">
      <c r="A6368" s="126" t="n">
        <v>46157</v>
      </c>
      <c r="B6368" s="125" t="inlineStr">
        <is>
          <t>Homemade Lemonade</t>
        </is>
      </c>
      <c r="C6368" s="127" t="n">
        <v>30</v>
      </c>
      <c r="D6368" s="125" t="n"/>
    </row>
    <row r="6369">
      <c r="A6369" s="126" t="n">
        <v>46158</v>
      </c>
      <c r="B6369" s="125" t="inlineStr">
        <is>
          <t>Bruschetta</t>
        </is>
      </c>
      <c r="C6369" s="127" t="n">
        <v>15</v>
      </c>
      <c r="D6369" s="125" t="n"/>
    </row>
    <row r="6370">
      <c r="A6370" s="126" t="n">
        <v>46158</v>
      </c>
      <c r="B6370" s="125" t="inlineStr">
        <is>
          <t>Caesar Salad</t>
        </is>
      </c>
      <c r="C6370" s="127" t="n">
        <v>14</v>
      </c>
      <c r="D6370" s="125" t="n"/>
    </row>
    <row r="6371">
      <c r="A6371" s="126" t="n">
        <v>46158</v>
      </c>
      <c r="B6371" s="125" t="inlineStr">
        <is>
          <t>Tomato Soup</t>
        </is>
      </c>
      <c r="C6371" s="127" t="n">
        <v>13</v>
      </c>
      <c r="D6371" s="125" t="n"/>
    </row>
    <row r="6372">
      <c r="A6372" s="126" t="n">
        <v>46158</v>
      </c>
      <c r="B6372" s="125" t="inlineStr">
        <is>
          <t>Spaghetti Carbonara</t>
        </is>
      </c>
      <c r="C6372" s="127" t="n">
        <v>42</v>
      </c>
      <c r="D6372" s="125" t="n"/>
    </row>
    <row r="6373">
      <c r="A6373" s="126" t="n">
        <v>46158</v>
      </c>
      <c r="B6373" s="125" t="inlineStr">
        <is>
          <t>Pizza Margherita</t>
        </is>
      </c>
      <c r="C6373" s="127" t="n">
        <v>38</v>
      </c>
      <c r="D6373" s="125" t="n"/>
    </row>
    <row r="6374">
      <c r="A6374" s="126" t="n">
        <v>46158</v>
      </c>
      <c r="B6374" s="125" t="inlineStr">
        <is>
          <t>Wiener Schnitzel</t>
        </is>
      </c>
      <c r="C6374" s="127" t="n">
        <v>24</v>
      </c>
      <c r="D6374" s="125" t="n"/>
    </row>
    <row r="6375">
      <c r="A6375" s="126" t="n">
        <v>46158</v>
      </c>
      <c r="B6375" s="125" t="inlineStr">
        <is>
          <t>Salmon Fillet</t>
        </is>
      </c>
      <c r="C6375" s="127" t="n">
        <v>10</v>
      </c>
      <c r="D6375" s="125" t="n"/>
    </row>
    <row r="6376">
      <c r="A6376" s="126" t="n">
        <v>46158</v>
      </c>
      <c r="B6376" s="125" t="inlineStr">
        <is>
          <t>Mushroom Risotto</t>
        </is>
      </c>
      <c r="C6376" s="127" t="n">
        <v>10</v>
      </c>
      <c r="D6376" s="125" t="n"/>
    </row>
    <row r="6377">
      <c r="A6377" s="126" t="n">
        <v>46158</v>
      </c>
      <c r="B6377" s="125" t="inlineStr">
        <is>
          <t>Cheeseburger</t>
        </is>
      </c>
      <c r="C6377" s="127" t="n">
        <v>44</v>
      </c>
      <c r="D6377" s="125" t="n"/>
    </row>
    <row r="6378">
      <c r="A6378" s="126" t="n">
        <v>46158</v>
      </c>
      <c r="B6378" s="125" t="inlineStr">
        <is>
          <t>Tiramisu</t>
        </is>
      </c>
      <c r="C6378" s="127" t="n">
        <v>23</v>
      </c>
      <c r="D6378" s="125" t="n"/>
    </row>
    <row r="6379">
      <c r="A6379" s="126" t="n">
        <v>46158</v>
      </c>
      <c r="B6379" s="125" t="inlineStr">
        <is>
          <t>Chocolate Fondant</t>
        </is>
      </c>
      <c r="C6379" s="127" t="n">
        <v>9</v>
      </c>
      <c r="D6379" s="125" t="n"/>
    </row>
    <row r="6380">
      <c r="A6380" s="126" t="n">
        <v>46158</v>
      </c>
      <c r="B6380" s="125" t="inlineStr">
        <is>
          <t>Lemon Sorbet</t>
        </is>
      </c>
      <c r="C6380" s="127" t="n">
        <v>7</v>
      </c>
      <c r="D6380" s="125" t="n"/>
    </row>
    <row r="6381">
      <c r="A6381" s="126" t="n">
        <v>46158</v>
      </c>
      <c r="B6381" s="125" t="inlineStr">
        <is>
          <t>Espresso</t>
        </is>
      </c>
      <c r="C6381" s="127" t="n">
        <v>47</v>
      </c>
      <c r="D6381" s="125" t="n"/>
    </row>
    <row r="6382">
      <c r="A6382" s="126" t="n">
        <v>46158</v>
      </c>
      <c r="B6382" s="125" t="inlineStr">
        <is>
          <t>Cappuccino</t>
        </is>
      </c>
      <c r="C6382" s="127" t="n">
        <v>57</v>
      </c>
      <c r="D6382" s="125" t="n"/>
    </row>
    <row r="6383">
      <c r="A6383" s="126" t="n">
        <v>46158</v>
      </c>
      <c r="B6383" s="125" t="inlineStr">
        <is>
          <t>Homemade Lemonade</t>
        </is>
      </c>
      <c r="C6383" s="127" t="n">
        <v>35</v>
      </c>
      <c r="D6383" s="125" t="n"/>
    </row>
    <row r="6384">
      <c r="A6384" s="126" t="n">
        <v>46159</v>
      </c>
      <c r="B6384" s="125" t="inlineStr">
        <is>
          <t>Bruschetta</t>
        </is>
      </c>
      <c r="C6384" s="127" t="n">
        <v>18</v>
      </c>
      <c r="D6384" s="125" t="n"/>
    </row>
    <row r="6385">
      <c r="A6385" s="126" t="n">
        <v>46159</v>
      </c>
      <c r="B6385" s="125" t="inlineStr">
        <is>
          <t>Caesar Salad</t>
        </is>
      </c>
      <c r="C6385" s="127" t="n">
        <v>18</v>
      </c>
      <c r="D6385" s="125" t="n"/>
    </row>
    <row r="6386">
      <c r="A6386" s="126" t="n">
        <v>46159</v>
      </c>
      <c r="B6386" s="125" t="inlineStr">
        <is>
          <t>Tomato Soup</t>
        </is>
      </c>
      <c r="C6386" s="127" t="n">
        <v>9</v>
      </c>
      <c r="D6386" s="125" t="n"/>
    </row>
    <row r="6387">
      <c r="A6387" s="126" t="n">
        <v>46159</v>
      </c>
      <c r="B6387" s="125" t="inlineStr">
        <is>
          <t>Spaghetti Carbonara</t>
        </is>
      </c>
      <c r="C6387" s="127" t="n">
        <v>27</v>
      </c>
      <c r="D6387" s="125" t="n"/>
    </row>
    <row r="6388">
      <c r="A6388" s="126" t="n">
        <v>46159</v>
      </c>
      <c r="B6388" s="125" t="inlineStr">
        <is>
          <t>Pizza Margherita</t>
        </is>
      </c>
      <c r="C6388" s="127" t="n">
        <v>29</v>
      </c>
      <c r="D6388" s="125" t="n"/>
    </row>
    <row r="6389">
      <c r="A6389" s="126" t="n">
        <v>46159</v>
      </c>
      <c r="B6389" s="125" t="inlineStr">
        <is>
          <t>Wiener Schnitzel</t>
        </is>
      </c>
      <c r="C6389" s="127" t="n">
        <v>23</v>
      </c>
      <c r="D6389" s="125" t="n"/>
    </row>
    <row r="6390">
      <c r="A6390" s="126" t="n">
        <v>46159</v>
      </c>
      <c r="B6390" s="125" t="inlineStr">
        <is>
          <t>Salmon Fillet</t>
        </is>
      </c>
      <c r="C6390" s="127" t="n">
        <v>9</v>
      </c>
      <c r="D6390" s="125" t="n"/>
    </row>
    <row r="6391">
      <c r="A6391" s="126" t="n">
        <v>46159</v>
      </c>
      <c r="B6391" s="125" t="inlineStr">
        <is>
          <t>Mushroom Risotto</t>
        </is>
      </c>
      <c r="C6391" s="127" t="n">
        <v>8</v>
      </c>
      <c r="D6391" s="125" t="n"/>
    </row>
    <row r="6392">
      <c r="A6392" s="126" t="n">
        <v>46159</v>
      </c>
      <c r="B6392" s="125" t="inlineStr">
        <is>
          <t>Cheeseburger</t>
        </is>
      </c>
      <c r="C6392" s="127" t="n">
        <v>15</v>
      </c>
      <c r="D6392" s="125" t="n"/>
    </row>
    <row r="6393">
      <c r="A6393" s="126" t="n">
        <v>46159</v>
      </c>
      <c r="B6393" s="125" t="inlineStr">
        <is>
          <t>Tiramisu</t>
        </is>
      </c>
      <c r="C6393" s="127" t="n">
        <v>25</v>
      </c>
      <c r="D6393" s="125" t="n"/>
    </row>
    <row r="6394">
      <c r="A6394" s="126" t="n">
        <v>46159</v>
      </c>
      <c r="B6394" s="125" t="inlineStr">
        <is>
          <t>Chocolate Fondant</t>
        </is>
      </c>
      <c r="C6394" s="127" t="n">
        <v>9</v>
      </c>
      <c r="D6394" s="125" t="n"/>
    </row>
    <row r="6395">
      <c r="A6395" s="126" t="n">
        <v>46159</v>
      </c>
      <c r="B6395" s="125" t="inlineStr">
        <is>
          <t>Lemon Sorbet</t>
        </is>
      </c>
      <c r="C6395" s="127" t="n">
        <v>5</v>
      </c>
      <c r="D6395" s="125" t="n"/>
    </row>
    <row r="6396">
      <c r="A6396" s="126" t="n">
        <v>46159</v>
      </c>
      <c r="B6396" s="125" t="inlineStr">
        <is>
          <t>Espresso</t>
        </is>
      </c>
      <c r="C6396" s="127" t="n">
        <v>52</v>
      </c>
      <c r="D6396" s="125" t="n"/>
    </row>
    <row r="6397">
      <c r="A6397" s="126" t="n">
        <v>46159</v>
      </c>
      <c r="B6397" s="125" t="inlineStr">
        <is>
          <t>Cappuccino</t>
        </is>
      </c>
      <c r="C6397" s="127" t="n">
        <v>37</v>
      </c>
      <c r="D6397" s="125" t="n"/>
    </row>
    <row r="6398">
      <c r="A6398" s="126" t="n">
        <v>46159</v>
      </c>
      <c r="B6398" s="125" t="inlineStr">
        <is>
          <t>Homemade Lemonade</t>
        </is>
      </c>
      <c r="C6398" s="127" t="n">
        <v>29</v>
      </c>
      <c r="D6398" s="125" t="n"/>
    </row>
    <row r="6399">
      <c r="A6399" s="126" t="n">
        <v>46161</v>
      </c>
      <c r="B6399" s="125" t="inlineStr">
        <is>
          <t>Bruschetta</t>
        </is>
      </c>
      <c r="C6399" s="127" t="n">
        <v>12</v>
      </c>
      <c r="D6399" s="125" t="n"/>
    </row>
    <row r="6400">
      <c r="A6400" s="126" t="n">
        <v>46161</v>
      </c>
      <c r="B6400" s="125" t="inlineStr">
        <is>
          <t>Caesar Salad</t>
        </is>
      </c>
      <c r="C6400" s="127" t="n">
        <v>8</v>
      </c>
      <c r="D6400" s="125" t="n"/>
    </row>
    <row r="6401">
      <c r="A6401" s="126" t="n">
        <v>46161</v>
      </c>
      <c r="B6401" s="125" t="inlineStr">
        <is>
          <t>Tomato Soup</t>
        </is>
      </c>
      <c r="C6401" s="127" t="n">
        <v>5</v>
      </c>
      <c r="D6401" s="125" t="n"/>
    </row>
    <row r="6402">
      <c r="A6402" s="126" t="n">
        <v>46161</v>
      </c>
      <c r="B6402" s="125" t="inlineStr">
        <is>
          <t>Spaghetti Carbonara</t>
        </is>
      </c>
      <c r="C6402" s="127" t="n">
        <v>21</v>
      </c>
      <c r="D6402" s="125" t="n"/>
    </row>
    <row r="6403">
      <c r="A6403" s="126" t="n">
        <v>46161</v>
      </c>
      <c r="B6403" s="125" t="inlineStr">
        <is>
          <t>Pizza Margherita</t>
        </is>
      </c>
      <c r="C6403" s="127" t="n">
        <v>23</v>
      </c>
      <c r="D6403" s="125" t="n"/>
    </row>
    <row r="6404">
      <c r="A6404" s="126" t="n">
        <v>46161</v>
      </c>
      <c r="B6404" s="125" t="inlineStr">
        <is>
          <t>Wiener Schnitzel</t>
        </is>
      </c>
      <c r="C6404" s="127" t="n">
        <v>11</v>
      </c>
      <c r="D6404" s="125" t="n"/>
    </row>
    <row r="6405">
      <c r="A6405" s="126" t="n">
        <v>46161</v>
      </c>
      <c r="B6405" s="125" t="inlineStr">
        <is>
          <t>Salmon Fillet</t>
        </is>
      </c>
      <c r="C6405" s="127" t="n">
        <v>4</v>
      </c>
      <c r="D6405" s="125" t="n"/>
    </row>
    <row r="6406">
      <c r="A6406" s="126" t="n">
        <v>46161</v>
      </c>
      <c r="B6406" s="125" t="inlineStr">
        <is>
          <t>Mushroom Risotto</t>
        </is>
      </c>
      <c r="C6406" s="127" t="n">
        <v>5</v>
      </c>
      <c r="D6406" s="125" t="n"/>
    </row>
    <row r="6407">
      <c r="A6407" s="126" t="n">
        <v>46161</v>
      </c>
      <c r="B6407" s="125" t="inlineStr">
        <is>
          <t>Cheeseburger</t>
        </is>
      </c>
      <c r="C6407" s="127" t="n">
        <v>19</v>
      </c>
      <c r="D6407" s="125" t="n"/>
    </row>
    <row r="6408">
      <c r="A6408" s="126" t="n">
        <v>46161</v>
      </c>
      <c r="B6408" s="125" t="inlineStr">
        <is>
          <t>Tiramisu</t>
        </is>
      </c>
      <c r="C6408" s="127" t="n">
        <v>13</v>
      </c>
      <c r="D6408" s="125" t="n"/>
    </row>
    <row r="6409">
      <c r="A6409" s="126" t="n">
        <v>46161</v>
      </c>
      <c r="B6409" s="125" t="inlineStr">
        <is>
          <t>Chocolate Fondant</t>
        </is>
      </c>
      <c r="C6409" s="127" t="n">
        <v>4</v>
      </c>
      <c r="D6409" s="125" t="n"/>
    </row>
    <row r="6410">
      <c r="A6410" s="126" t="n">
        <v>46161</v>
      </c>
      <c r="B6410" s="125" t="inlineStr">
        <is>
          <t>Lemon Sorbet</t>
        </is>
      </c>
      <c r="C6410" s="127" t="n">
        <v>3</v>
      </c>
      <c r="D6410" s="125" t="n"/>
    </row>
    <row r="6411">
      <c r="A6411" s="126" t="n">
        <v>46161</v>
      </c>
      <c r="B6411" s="125" t="inlineStr">
        <is>
          <t>Espresso</t>
        </is>
      </c>
      <c r="C6411" s="127" t="n">
        <v>27</v>
      </c>
      <c r="D6411" s="125" t="n"/>
    </row>
    <row r="6412">
      <c r="A6412" s="126" t="n">
        <v>46161</v>
      </c>
      <c r="B6412" s="125" t="inlineStr">
        <is>
          <t>Cappuccino</t>
        </is>
      </c>
      <c r="C6412" s="127" t="n">
        <v>14</v>
      </c>
      <c r="D6412" s="125" t="n"/>
    </row>
    <row r="6413">
      <c r="A6413" s="126" t="n">
        <v>46161</v>
      </c>
      <c r="B6413" s="125" t="inlineStr">
        <is>
          <t>Homemade Lemonade</t>
        </is>
      </c>
      <c r="C6413" s="127" t="n">
        <v>21</v>
      </c>
      <c r="D6413" s="125" t="n"/>
    </row>
    <row r="6414">
      <c r="A6414" s="126" t="n">
        <v>46162</v>
      </c>
      <c r="B6414" s="125" t="inlineStr">
        <is>
          <t>Bruschetta</t>
        </is>
      </c>
      <c r="C6414" s="127" t="n">
        <v>9</v>
      </c>
      <c r="D6414" s="125" t="n"/>
    </row>
    <row r="6415">
      <c r="A6415" s="126" t="n">
        <v>46162</v>
      </c>
      <c r="B6415" s="125" t="inlineStr">
        <is>
          <t>Caesar Salad</t>
        </is>
      </c>
      <c r="C6415" s="127" t="n">
        <v>15</v>
      </c>
      <c r="D6415" s="125" t="n"/>
    </row>
    <row r="6416">
      <c r="A6416" s="126" t="n">
        <v>46162</v>
      </c>
      <c r="B6416" s="125" t="inlineStr">
        <is>
          <t>Tomato Soup</t>
        </is>
      </c>
      <c r="C6416" s="127" t="n">
        <v>6</v>
      </c>
      <c r="D6416" s="125" t="n"/>
    </row>
    <row r="6417">
      <c r="A6417" s="126" t="n">
        <v>46162</v>
      </c>
      <c r="B6417" s="125" t="inlineStr">
        <is>
          <t>Spaghetti Carbonara</t>
        </is>
      </c>
      <c r="C6417" s="127" t="n">
        <v>22</v>
      </c>
      <c r="D6417" s="125" t="n"/>
    </row>
    <row r="6418">
      <c r="A6418" s="126" t="n">
        <v>46162</v>
      </c>
      <c r="B6418" s="125" t="inlineStr">
        <is>
          <t>Pizza Margherita</t>
        </is>
      </c>
      <c r="C6418" s="127" t="n">
        <v>17</v>
      </c>
      <c r="D6418" s="125" t="n"/>
    </row>
    <row r="6419">
      <c r="A6419" s="126" t="n">
        <v>46162</v>
      </c>
      <c r="B6419" s="125" t="inlineStr">
        <is>
          <t>Wiener Schnitzel</t>
        </is>
      </c>
      <c r="C6419" s="127" t="n">
        <v>15</v>
      </c>
      <c r="D6419" s="125" t="n"/>
    </row>
    <row r="6420">
      <c r="A6420" s="126" t="n">
        <v>46162</v>
      </c>
      <c r="B6420" s="125" t="inlineStr">
        <is>
          <t>Salmon Fillet</t>
        </is>
      </c>
      <c r="C6420" s="127" t="n">
        <v>7</v>
      </c>
      <c r="D6420" s="125" t="n"/>
    </row>
    <row r="6421">
      <c r="A6421" s="126" t="n">
        <v>46162</v>
      </c>
      <c r="B6421" s="125" t="inlineStr">
        <is>
          <t>Mushroom Risotto</t>
        </is>
      </c>
      <c r="C6421" s="127" t="n">
        <v>6</v>
      </c>
      <c r="D6421" s="125" t="n"/>
    </row>
    <row r="6422">
      <c r="A6422" s="126" t="n">
        <v>46162</v>
      </c>
      <c r="B6422" s="125" t="inlineStr">
        <is>
          <t>Cheeseburger</t>
        </is>
      </c>
      <c r="C6422" s="127" t="n">
        <v>21</v>
      </c>
      <c r="D6422" s="125" t="n"/>
    </row>
    <row r="6423">
      <c r="A6423" s="126" t="n">
        <v>46162</v>
      </c>
      <c r="B6423" s="125" t="inlineStr">
        <is>
          <t>Tiramisu</t>
        </is>
      </c>
      <c r="C6423" s="127" t="n">
        <v>10</v>
      </c>
      <c r="D6423" s="125" t="n"/>
    </row>
    <row r="6424">
      <c r="A6424" s="126" t="n">
        <v>46162</v>
      </c>
      <c r="B6424" s="125" t="inlineStr">
        <is>
          <t>Chocolate Fondant</t>
        </is>
      </c>
      <c r="C6424" s="127" t="n">
        <v>5</v>
      </c>
      <c r="D6424" s="125" t="n"/>
    </row>
    <row r="6425">
      <c r="A6425" s="126" t="n">
        <v>46162</v>
      </c>
      <c r="B6425" s="125" t="inlineStr">
        <is>
          <t>Lemon Sorbet</t>
        </is>
      </c>
      <c r="C6425" s="127" t="n">
        <v>3</v>
      </c>
      <c r="D6425" s="125" t="n"/>
    </row>
    <row r="6426">
      <c r="A6426" s="126" t="n">
        <v>46162</v>
      </c>
      <c r="B6426" s="125" t="inlineStr">
        <is>
          <t>Espresso</t>
        </is>
      </c>
      <c r="C6426" s="127" t="n">
        <v>36</v>
      </c>
      <c r="D6426" s="125" t="n"/>
    </row>
    <row r="6427">
      <c r="A6427" s="126" t="n">
        <v>46162</v>
      </c>
      <c r="B6427" s="125" t="inlineStr">
        <is>
          <t>Cappuccino</t>
        </is>
      </c>
      <c r="C6427" s="127" t="n">
        <v>26</v>
      </c>
      <c r="D6427" s="125" t="n"/>
    </row>
    <row r="6428">
      <c r="A6428" s="126" t="n">
        <v>46162</v>
      </c>
      <c r="B6428" s="125" t="inlineStr">
        <is>
          <t>Homemade Lemonade</t>
        </is>
      </c>
      <c r="C6428" s="127" t="n">
        <v>21</v>
      </c>
      <c r="D6428" s="125" t="n"/>
    </row>
    <row r="6429">
      <c r="A6429" s="126" t="n">
        <v>46163</v>
      </c>
      <c r="B6429" s="125" t="inlineStr">
        <is>
          <t>Bruschetta</t>
        </is>
      </c>
      <c r="C6429" s="127" t="n">
        <v>10</v>
      </c>
      <c r="D6429" s="125" t="n"/>
    </row>
    <row r="6430">
      <c r="A6430" s="126" t="n">
        <v>46163</v>
      </c>
      <c r="B6430" s="125" t="inlineStr">
        <is>
          <t>Caesar Salad</t>
        </is>
      </c>
      <c r="C6430" s="127" t="n">
        <v>11</v>
      </c>
      <c r="D6430" s="125" t="n"/>
    </row>
    <row r="6431">
      <c r="A6431" s="126" t="n">
        <v>46163</v>
      </c>
      <c r="B6431" s="125" t="inlineStr">
        <is>
          <t>Tomato Soup</t>
        </is>
      </c>
      <c r="C6431" s="127" t="n">
        <v>8</v>
      </c>
      <c r="D6431" s="125" t="n"/>
    </row>
    <row r="6432">
      <c r="A6432" s="126" t="n">
        <v>46163</v>
      </c>
      <c r="B6432" s="125" t="inlineStr">
        <is>
          <t>Spaghetti Carbonara</t>
        </is>
      </c>
      <c r="C6432" s="127" t="n">
        <v>20</v>
      </c>
      <c r="D6432" s="125" t="n"/>
    </row>
    <row r="6433">
      <c r="A6433" s="126" t="n">
        <v>46163</v>
      </c>
      <c r="B6433" s="125" t="inlineStr">
        <is>
          <t>Pizza Margherita</t>
        </is>
      </c>
      <c r="C6433" s="127" t="n">
        <v>38</v>
      </c>
      <c r="D6433" s="125" t="n"/>
    </row>
    <row r="6434">
      <c r="A6434" s="126" t="n">
        <v>46163</v>
      </c>
      <c r="B6434" s="125" t="inlineStr">
        <is>
          <t>Wiener Schnitzel</t>
        </is>
      </c>
      <c r="C6434" s="127" t="n">
        <v>26</v>
      </c>
      <c r="D6434" s="125" t="n"/>
    </row>
    <row r="6435">
      <c r="A6435" s="126" t="n">
        <v>46163</v>
      </c>
      <c r="B6435" s="125" t="inlineStr">
        <is>
          <t>Salmon Fillet</t>
        </is>
      </c>
      <c r="C6435" s="127" t="n">
        <v>7</v>
      </c>
      <c r="D6435" s="125" t="n"/>
    </row>
    <row r="6436">
      <c r="A6436" s="126" t="n">
        <v>46163</v>
      </c>
      <c r="B6436" s="125" t="inlineStr">
        <is>
          <t>Mushroom Risotto</t>
        </is>
      </c>
      <c r="C6436" s="127" t="n">
        <v>4</v>
      </c>
      <c r="D6436" s="125" t="n"/>
    </row>
    <row r="6437">
      <c r="A6437" s="126" t="n">
        <v>46163</v>
      </c>
      <c r="B6437" s="125" t="inlineStr">
        <is>
          <t>Cheeseburger</t>
        </is>
      </c>
      <c r="C6437" s="127" t="n">
        <v>28</v>
      </c>
      <c r="D6437" s="125" t="n"/>
    </row>
    <row r="6438">
      <c r="A6438" s="126" t="n">
        <v>46163</v>
      </c>
      <c r="B6438" s="125" t="inlineStr">
        <is>
          <t>Tiramisu</t>
        </is>
      </c>
      <c r="C6438" s="127" t="n">
        <v>11</v>
      </c>
      <c r="D6438" s="125" t="n"/>
    </row>
    <row r="6439">
      <c r="A6439" s="126" t="n">
        <v>46163</v>
      </c>
      <c r="B6439" s="125" t="inlineStr">
        <is>
          <t>Chocolate Fondant</t>
        </is>
      </c>
      <c r="C6439" s="127" t="n">
        <v>7</v>
      </c>
      <c r="D6439" s="125" t="n"/>
    </row>
    <row r="6440">
      <c r="A6440" s="126" t="n">
        <v>46163</v>
      </c>
      <c r="B6440" s="125" t="inlineStr">
        <is>
          <t>Lemon Sorbet</t>
        </is>
      </c>
      <c r="C6440" s="127" t="n">
        <v>3</v>
      </c>
      <c r="D6440" s="125" t="n"/>
    </row>
    <row r="6441">
      <c r="A6441" s="126" t="n">
        <v>46163</v>
      </c>
      <c r="B6441" s="125" t="inlineStr">
        <is>
          <t>Espresso</t>
        </is>
      </c>
      <c r="C6441" s="127" t="n">
        <v>46</v>
      </c>
      <c r="D6441" s="125" t="n"/>
    </row>
    <row r="6442">
      <c r="A6442" s="126" t="n">
        <v>46163</v>
      </c>
      <c r="B6442" s="125" t="inlineStr">
        <is>
          <t>Cappuccino</t>
        </is>
      </c>
      <c r="C6442" s="127" t="n">
        <v>36</v>
      </c>
      <c r="D6442" s="125" t="n"/>
    </row>
    <row r="6443">
      <c r="A6443" s="126" t="n">
        <v>46163</v>
      </c>
      <c r="B6443" s="125" t="inlineStr">
        <is>
          <t>Homemade Lemonade</t>
        </is>
      </c>
      <c r="C6443" s="127" t="n">
        <v>23</v>
      </c>
      <c r="D6443" s="125" t="n"/>
    </row>
    <row r="6444">
      <c r="A6444" s="126" t="n">
        <v>46164</v>
      </c>
      <c r="B6444" s="125" t="inlineStr">
        <is>
          <t>Bruschetta</t>
        </is>
      </c>
      <c r="C6444" s="127" t="n">
        <v>25</v>
      </c>
      <c r="D6444" s="125" t="n"/>
    </row>
    <row r="6445">
      <c r="A6445" s="126" t="n">
        <v>46164</v>
      </c>
      <c r="B6445" s="125" t="inlineStr">
        <is>
          <t>Caesar Salad</t>
        </is>
      </c>
      <c r="C6445" s="127" t="n">
        <v>19</v>
      </c>
      <c r="D6445" s="125" t="n"/>
    </row>
    <row r="6446">
      <c r="A6446" s="126" t="n">
        <v>46164</v>
      </c>
      <c r="B6446" s="125" t="inlineStr">
        <is>
          <t>Tomato Soup</t>
        </is>
      </c>
      <c r="C6446" s="127" t="n">
        <v>8</v>
      </c>
      <c r="D6446" s="125" t="n"/>
    </row>
    <row r="6447">
      <c r="A6447" s="126" t="n">
        <v>46164</v>
      </c>
      <c r="B6447" s="125" t="inlineStr">
        <is>
          <t>Spaghetti Carbonara</t>
        </is>
      </c>
      <c r="C6447" s="127" t="n">
        <v>29</v>
      </c>
      <c r="D6447" s="125" t="n"/>
    </row>
    <row r="6448">
      <c r="A6448" s="126" t="n">
        <v>46164</v>
      </c>
      <c r="B6448" s="125" t="inlineStr">
        <is>
          <t>Pizza Margherita</t>
        </is>
      </c>
      <c r="C6448" s="127" t="n">
        <v>62</v>
      </c>
      <c r="D6448" s="125" t="n"/>
    </row>
    <row r="6449">
      <c r="A6449" s="126" t="n">
        <v>46164</v>
      </c>
      <c r="B6449" s="125" t="inlineStr">
        <is>
          <t>Wiener Schnitzel</t>
        </is>
      </c>
      <c r="C6449" s="127" t="n">
        <v>23</v>
      </c>
      <c r="D6449" s="125" t="n"/>
    </row>
    <row r="6450">
      <c r="A6450" s="126" t="n">
        <v>46164</v>
      </c>
      <c r="B6450" s="125" t="inlineStr">
        <is>
          <t>Salmon Fillet</t>
        </is>
      </c>
      <c r="C6450" s="127" t="n">
        <v>9</v>
      </c>
      <c r="D6450" s="125" t="n"/>
    </row>
    <row r="6451">
      <c r="A6451" s="126" t="n">
        <v>46164</v>
      </c>
      <c r="B6451" s="125" t="inlineStr">
        <is>
          <t>Mushroom Risotto</t>
        </is>
      </c>
      <c r="C6451" s="127" t="n">
        <v>7</v>
      </c>
      <c r="D6451" s="125" t="n"/>
    </row>
    <row r="6452">
      <c r="A6452" s="126" t="n">
        <v>46164</v>
      </c>
      <c r="B6452" s="125" t="inlineStr">
        <is>
          <t>Cheeseburger</t>
        </is>
      </c>
      <c r="C6452" s="127" t="n">
        <v>28</v>
      </c>
      <c r="D6452" s="125" t="n"/>
    </row>
    <row r="6453">
      <c r="A6453" s="126" t="n">
        <v>46164</v>
      </c>
      <c r="B6453" s="125" t="inlineStr">
        <is>
          <t>Tiramisu</t>
        </is>
      </c>
      <c r="C6453" s="127" t="n">
        <v>16</v>
      </c>
      <c r="D6453" s="125" t="n"/>
    </row>
    <row r="6454">
      <c r="A6454" s="126" t="n">
        <v>46164</v>
      </c>
      <c r="B6454" s="125" t="inlineStr">
        <is>
          <t>Chocolate Fondant</t>
        </is>
      </c>
      <c r="C6454" s="127" t="n">
        <v>8</v>
      </c>
      <c r="D6454" s="125" t="n"/>
    </row>
    <row r="6455">
      <c r="A6455" s="126" t="n">
        <v>46164</v>
      </c>
      <c r="B6455" s="125" t="inlineStr">
        <is>
          <t>Lemon Sorbet</t>
        </is>
      </c>
      <c r="C6455" s="127" t="n">
        <v>4</v>
      </c>
      <c r="D6455" s="125" t="n"/>
    </row>
    <row r="6456">
      <c r="A6456" s="126" t="n">
        <v>46164</v>
      </c>
      <c r="B6456" s="125" t="inlineStr">
        <is>
          <t>Espresso</t>
        </is>
      </c>
      <c r="C6456" s="127" t="n">
        <v>58</v>
      </c>
      <c r="D6456" s="125" t="n"/>
    </row>
    <row r="6457">
      <c r="A6457" s="126" t="n">
        <v>46164</v>
      </c>
      <c r="B6457" s="125" t="inlineStr">
        <is>
          <t>Cappuccino</t>
        </is>
      </c>
      <c r="C6457" s="127" t="n">
        <v>36</v>
      </c>
      <c r="D6457" s="125" t="n"/>
    </row>
    <row r="6458">
      <c r="A6458" s="126" t="n">
        <v>46164</v>
      </c>
      <c r="B6458" s="125" t="inlineStr">
        <is>
          <t>Homemade Lemonade</t>
        </is>
      </c>
      <c r="C6458" s="127" t="n">
        <v>21</v>
      </c>
      <c r="D6458" s="125" t="n"/>
    </row>
    <row r="6459">
      <c r="A6459" s="126" t="n">
        <v>46165</v>
      </c>
      <c r="B6459" s="125" t="inlineStr">
        <is>
          <t>Bruschetta</t>
        </is>
      </c>
      <c r="C6459" s="127" t="n">
        <v>17</v>
      </c>
      <c r="D6459" s="125" t="n"/>
    </row>
    <row r="6460">
      <c r="A6460" s="126" t="n">
        <v>46165</v>
      </c>
      <c r="B6460" s="125" t="inlineStr">
        <is>
          <t>Caesar Salad</t>
        </is>
      </c>
      <c r="C6460" s="127" t="n">
        <v>18</v>
      </c>
      <c r="D6460" s="125" t="n"/>
    </row>
    <row r="6461">
      <c r="A6461" s="126" t="n">
        <v>46165</v>
      </c>
      <c r="B6461" s="125" t="inlineStr">
        <is>
          <t>Tomato Soup</t>
        </is>
      </c>
      <c r="C6461" s="127" t="n">
        <v>10</v>
      </c>
      <c r="D6461" s="125" t="n"/>
    </row>
    <row r="6462">
      <c r="A6462" s="126" t="n">
        <v>46165</v>
      </c>
      <c r="B6462" s="125" t="inlineStr">
        <is>
          <t>Spaghetti Carbonara</t>
        </is>
      </c>
      <c r="C6462" s="127" t="n">
        <v>45</v>
      </c>
      <c r="D6462" s="125" t="n"/>
    </row>
    <row r="6463">
      <c r="A6463" s="126" t="n">
        <v>46165</v>
      </c>
      <c r="B6463" s="125" t="inlineStr">
        <is>
          <t>Pizza Margherita</t>
        </is>
      </c>
      <c r="C6463" s="127" t="n">
        <v>46</v>
      </c>
      <c r="D6463" s="125" t="n"/>
    </row>
    <row r="6464">
      <c r="A6464" s="126" t="n">
        <v>46165</v>
      </c>
      <c r="B6464" s="125" t="inlineStr">
        <is>
          <t>Wiener Schnitzel</t>
        </is>
      </c>
      <c r="C6464" s="127" t="n">
        <v>31</v>
      </c>
      <c r="D6464" s="125" t="n"/>
    </row>
    <row r="6465">
      <c r="A6465" s="126" t="n">
        <v>46165</v>
      </c>
      <c r="B6465" s="125" t="inlineStr">
        <is>
          <t>Salmon Fillet</t>
        </is>
      </c>
      <c r="C6465" s="127" t="n">
        <v>10</v>
      </c>
      <c r="D6465" s="125" t="n"/>
    </row>
    <row r="6466">
      <c r="A6466" s="126" t="n">
        <v>46165</v>
      </c>
      <c r="B6466" s="125" t="inlineStr">
        <is>
          <t>Mushroom Risotto</t>
        </is>
      </c>
      <c r="C6466" s="127" t="n">
        <v>11</v>
      </c>
      <c r="D6466" s="125" t="n"/>
    </row>
    <row r="6467">
      <c r="A6467" s="126" t="n">
        <v>46165</v>
      </c>
      <c r="B6467" s="125" t="inlineStr">
        <is>
          <t>Cheeseburger</t>
        </is>
      </c>
      <c r="C6467" s="127" t="n">
        <v>34</v>
      </c>
      <c r="D6467" s="125" t="n"/>
    </row>
    <row r="6468">
      <c r="A6468" s="126" t="n">
        <v>46165</v>
      </c>
      <c r="B6468" s="125" t="inlineStr">
        <is>
          <t>Tiramisu</t>
        </is>
      </c>
      <c r="C6468" s="127" t="n">
        <v>25</v>
      </c>
      <c r="D6468" s="125" t="n"/>
    </row>
    <row r="6469">
      <c r="A6469" s="126" t="n">
        <v>46165</v>
      </c>
      <c r="B6469" s="125" t="inlineStr">
        <is>
          <t>Chocolate Fondant</t>
        </is>
      </c>
      <c r="C6469" s="127" t="n">
        <v>11</v>
      </c>
      <c r="D6469" s="125" t="n"/>
    </row>
    <row r="6470">
      <c r="A6470" s="126" t="n">
        <v>46165</v>
      </c>
      <c r="B6470" s="125" t="inlineStr">
        <is>
          <t>Lemon Sorbet</t>
        </is>
      </c>
      <c r="C6470" s="127" t="n">
        <v>6</v>
      </c>
      <c r="D6470" s="125" t="n"/>
    </row>
    <row r="6471">
      <c r="A6471" s="126" t="n">
        <v>46165</v>
      </c>
      <c r="B6471" s="125" t="inlineStr">
        <is>
          <t>Espresso</t>
        </is>
      </c>
      <c r="C6471" s="127" t="n">
        <v>47</v>
      </c>
      <c r="D6471" s="125" t="n"/>
    </row>
    <row r="6472">
      <c r="A6472" s="126" t="n">
        <v>46165</v>
      </c>
      <c r="B6472" s="125" t="inlineStr">
        <is>
          <t>Cappuccino</t>
        </is>
      </c>
      <c r="C6472" s="127" t="n">
        <v>41</v>
      </c>
      <c r="D6472" s="125" t="n"/>
    </row>
    <row r="6473">
      <c r="A6473" s="126" t="n">
        <v>46165</v>
      </c>
      <c r="B6473" s="125" t="inlineStr">
        <is>
          <t>Homemade Lemonade</t>
        </is>
      </c>
      <c r="C6473" s="127" t="n">
        <v>31</v>
      </c>
      <c r="D6473" s="125" t="n"/>
    </row>
    <row r="6474">
      <c r="A6474" s="126" t="n">
        <v>46166</v>
      </c>
      <c r="B6474" s="125" t="inlineStr">
        <is>
          <t>Bruschetta</t>
        </is>
      </c>
      <c r="C6474" s="127" t="n">
        <v>11</v>
      </c>
      <c r="D6474" s="125" t="n"/>
    </row>
    <row r="6475">
      <c r="A6475" s="126" t="n">
        <v>46166</v>
      </c>
      <c r="B6475" s="125" t="inlineStr">
        <is>
          <t>Caesar Salad</t>
        </is>
      </c>
      <c r="C6475" s="127" t="n">
        <v>18</v>
      </c>
      <c r="D6475" s="125" t="n"/>
    </row>
    <row r="6476">
      <c r="A6476" s="126" t="n">
        <v>46166</v>
      </c>
      <c r="B6476" s="125" t="inlineStr">
        <is>
          <t>Tomato Soup</t>
        </is>
      </c>
      <c r="C6476" s="127" t="n">
        <v>10</v>
      </c>
      <c r="D6476" s="125" t="n"/>
    </row>
    <row r="6477">
      <c r="A6477" s="126" t="n">
        <v>46166</v>
      </c>
      <c r="B6477" s="125" t="inlineStr">
        <is>
          <t>Spaghetti Carbonara</t>
        </is>
      </c>
      <c r="C6477" s="127" t="n">
        <v>32</v>
      </c>
      <c r="D6477" s="125" t="n"/>
    </row>
    <row r="6478">
      <c r="A6478" s="126" t="n">
        <v>46166</v>
      </c>
      <c r="B6478" s="125" t="inlineStr">
        <is>
          <t>Pizza Margherita</t>
        </is>
      </c>
      <c r="C6478" s="127" t="n">
        <v>64</v>
      </c>
      <c r="D6478" s="125" t="n"/>
    </row>
    <row r="6479">
      <c r="A6479" s="126" t="n">
        <v>46166</v>
      </c>
      <c r="B6479" s="125" t="inlineStr">
        <is>
          <t>Wiener Schnitzel</t>
        </is>
      </c>
      <c r="C6479" s="127" t="n">
        <v>28</v>
      </c>
      <c r="D6479" s="125" t="n"/>
    </row>
    <row r="6480">
      <c r="A6480" s="126" t="n">
        <v>46166</v>
      </c>
      <c r="B6480" s="125" t="inlineStr">
        <is>
          <t>Salmon Fillet</t>
        </is>
      </c>
      <c r="C6480" s="127" t="n">
        <v>11</v>
      </c>
      <c r="D6480" s="125" t="n"/>
    </row>
    <row r="6481">
      <c r="A6481" s="126" t="n">
        <v>46166</v>
      </c>
      <c r="B6481" s="125" t="inlineStr">
        <is>
          <t>Mushroom Risotto</t>
        </is>
      </c>
      <c r="C6481" s="127" t="n">
        <v>9</v>
      </c>
      <c r="D6481" s="125" t="n"/>
    </row>
    <row r="6482">
      <c r="A6482" s="126" t="n">
        <v>46166</v>
      </c>
      <c r="B6482" s="125" t="inlineStr">
        <is>
          <t>Cheeseburger</t>
        </is>
      </c>
      <c r="C6482" s="127" t="n">
        <v>33</v>
      </c>
      <c r="D6482" s="125" t="n"/>
    </row>
    <row r="6483">
      <c r="A6483" s="126" t="n">
        <v>46166</v>
      </c>
      <c r="B6483" s="125" t="inlineStr">
        <is>
          <t>Tiramisu</t>
        </is>
      </c>
      <c r="C6483" s="127" t="n">
        <v>15</v>
      </c>
      <c r="D6483" s="125" t="n"/>
    </row>
    <row r="6484">
      <c r="A6484" s="126" t="n">
        <v>46166</v>
      </c>
      <c r="B6484" s="125" t="inlineStr">
        <is>
          <t>Chocolate Fondant</t>
        </is>
      </c>
      <c r="C6484" s="127" t="n">
        <v>10</v>
      </c>
      <c r="D6484" s="125" t="n"/>
    </row>
    <row r="6485">
      <c r="A6485" s="126" t="n">
        <v>46166</v>
      </c>
      <c r="B6485" s="125" t="inlineStr">
        <is>
          <t>Lemon Sorbet</t>
        </is>
      </c>
      <c r="C6485" s="127" t="n">
        <v>4</v>
      </c>
      <c r="D6485" s="125" t="n"/>
    </row>
    <row r="6486">
      <c r="A6486" s="126" t="n">
        <v>46166</v>
      </c>
      <c r="B6486" s="125" t="inlineStr">
        <is>
          <t>Espresso</t>
        </is>
      </c>
      <c r="C6486" s="127" t="n">
        <v>36</v>
      </c>
      <c r="D6486" s="125" t="n"/>
    </row>
    <row r="6487">
      <c r="A6487" s="126" t="n">
        <v>46166</v>
      </c>
      <c r="B6487" s="125" t="inlineStr">
        <is>
          <t>Cappuccino</t>
        </is>
      </c>
      <c r="C6487" s="127" t="n">
        <v>36</v>
      </c>
      <c r="D6487" s="125" t="n"/>
    </row>
    <row r="6488">
      <c r="A6488" s="126" t="n">
        <v>46166</v>
      </c>
      <c r="B6488" s="125" t="inlineStr">
        <is>
          <t>Homemade Lemonade</t>
        </is>
      </c>
      <c r="C6488" s="127" t="n">
        <v>30</v>
      </c>
      <c r="D6488" s="125" t="n"/>
    </row>
    <row r="6489">
      <c r="A6489" s="126" t="n">
        <v>46168</v>
      </c>
      <c r="B6489" s="125" t="inlineStr">
        <is>
          <t>Bruschetta</t>
        </is>
      </c>
      <c r="C6489" s="127" t="n">
        <v>13</v>
      </c>
      <c r="D6489" s="125" t="n"/>
    </row>
    <row r="6490">
      <c r="A6490" s="126" t="n">
        <v>46168</v>
      </c>
      <c r="B6490" s="125" t="inlineStr">
        <is>
          <t>Caesar Salad</t>
        </is>
      </c>
      <c r="C6490" s="127" t="n">
        <v>9</v>
      </c>
      <c r="D6490" s="125" t="n"/>
    </row>
    <row r="6491">
      <c r="A6491" s="126" t="n">
        <v>46168</v>
      </c>
      <c r="B6491" s="125" t="inlineStr">
        <is>
          <t>Tomato Soup</t>
        </is>
      </c>
      <c r="C6491" s="127" t="n">
        <v>5</v>
      </c>
      <c r="D6491" s="125" t="n"/>
    </row>
    <row r="6492">
      <c r="A6492" s="126" t="n">
        <v>46168</v>
      </c>
      <c r="B6492" s="125" t="inlineStr">
        <is>
          <t>Spaghetti Carbonara</t>
        </is>
      </c>
      <c r="C6492" s="127" t="n">
        <v>23</v>
      </c>
      <c r="D6492" s="125" t="n"/>
    </row>
    <row r="6493">
      <c r="A6493" s="126" t="n">
        <v>46168</v>
      </c>
      <c r="B6493" s="125" t="inlineStr">
        <is>
          <t>Pizza Margherita</t>
        </is>
      </c>
      <c r="C6493" s="127" t="n">
        <v>22</v>
      </c>
      <c r="D6493" s="125" t="n"/>
    </row>
    <row r="6494">
      <c r="A6494" s="126" t="n">
        <v>46168</v>
      </c>
      <c r="B6494" s="125" t="inlineStr">
        <is>
          <t>Wiener Schnitzel</t>
        </is>
      </c>
      <c r="C6494" s="127" t="n">
        <v>14</v>
      </c>
      <c r="D6494" s="125" t="n"/>
    </row>
    <row r="6495">
      <c r="A6495" s="126" t="n">
        <v>46168</v>
      </c>
      <c r="B6495" s="125" t="inlineStr">
        <is>
          <t>Salmon Fillet</t>
        </is>
      </c>
      <c r="C6495" s="127" t="n">
        <v>6</v>
      </c>
      <c r="D6495" s="125" t="n"/>
    </row>
    <row r="6496">
      <c r="A6496" s="126" t="n">
        <v>46168</v>
      </c>
      <c r="B6496" s="125" t="inlineStr">
        <is>
          <t>Mushroom Risotto</t>
        </is>
      </c>
      <c r="C6496" s="127" t="n">
        <v>3</v>
      </c>
      <c r="D6496" s="125" t="n"/>
    </row>
    <row r="6497">
      <c r="A6497" s="126" t="n">
        <v>46168</v>
      </c>
      <c r="B6497" s="125" t="inlineStr">
        <is>
          <t>Cheeseburger</t>
        </is>
      </c>
      <c r="C6497" s="127" t="n">
        <v>19</v>
      </c>
      <c r="D6497" s="125" t="n"/>
    </row>
    <row r="6498">
      <c r="A6498" s="126" t="n">
        <v>46168</v>
      </c>
      <c r="B6498" s="125" t="inlineStr">
        <is>
          <t>Tiramisu</t>
        </is>
      </c>
      <c r="C6498" s="127" t="n">
        <v>8</v>
      </c>
      <c r="D6498" s="125" t="n"/>
    </row>
    <row r="6499">
      <c r="A6499" s="126" t="n">
        <v>46168</v>
      </c>
      <c r="B6499" s="125" t="inlineStr">
        <is>
          <t>Chocolate Fondant</t>
        </is>
      </c>
      <c r="C6499" s="127" t="n">
        <v>4</v>
      </c>
      <c r="D6499" s="125" t="n"/>
    </row>
    <row r="6500">
      <c r="A6500" s="126" t="n">
        <v>46168</v>
      </c>
      <c r="B6500" s="125" t="inlineStr">
        <is>
          <t>Lemon Sorbet</t>
        </is>
      </c>
      <c r="C6500" s="127" t="n">
        <v>1</v>
      </c>
      <c r="D6500" s="125" t="n"/>
    </row>
    <row r="6501">
      <c r="A6501" s="126" t="n">
        <v>46168</v>
      </c>
      <c r="B6501" s="125" t="inlineStr">
        <is>
          <t>Espresso</t>
        </is>
      </c>
      <c r="C6501" s="127" t="n">
        <v>28</v>
      </c>
      <c r="D6501" s="125" t="n"/>
    </row>
    <row r="6502">
      <c r="A6502" s="126" t="n">
        <v>46168</v>
      </c>
      <c r="B6502" s="125" t="inlineStr">
        <is>
          <t>Cappuccino</t>
        </is>
      </c>
      <c r="C6502" s="127" t="n">
        <v>25</v>
      </c>
      <c r="D6502" s="125" t="n"/>
    </row>
    <row r="6503">
      <c r="A6503" s="126" t="n">
        <v>46168</v>
      </c>
      <c r="B6503" s="125" t="inlineStr">
        <is>
          <t>Homemade Lemonade</t>
        </is>
      </c>
      <c r="C6503" s="127" t="n">
        <v>17</v>
      </c>
      <c r="D6503" s="125" t="n"/>
    </row>
    <row r="6504">
      <c r="A6504" s="126" t="n">
        <v>46169</v>
      </c>
      <c r="B6504" s="125" t="inlineStr">
        <is>
          <t>Bruschetta</t>
        </is>
      </c>
      <c r="C6504" s="127" t="n">
        <v>15</v>
      </c>
      <c r="D6504" s="125" t="n"/>
    </row>
    <row r="6505">
      <c r="A6505" s="126" t="n">
        <v>46169</v>
      </c>
      <c r="B6505" s="125" t="inlineStr">
        <is>
          <t>Caesar Salad</t>
        </is>
      </c>
      <c r="C6505" s="127" t="n">
        <v>11</v>
      </c>
      <c r="D6505" s="125" t="n"/>
    </row>
    <row r="6506">
      <c r="A6506" s="126" t="n">
        <v>46169</v>
      </c>
      <c r="B6506" s="125" t="inlineStr">
        <is>
          <t>Tomato Soup</t>
        </is>
      </c>
      <c r="C6506" s="127" t="n">
        <v>6</v>
      </c>
      <c r="D6506" s="125" t="n"/>
    </row>
    <row r="6507">
      <c r="A6507" s="126" t="n">
        <v>46169</v>
      </c>
      <c r="B6507" s="125" t="inlineStr">
        <is>
          <t>Spaghetti Carbonara</t>
        </is>
      </c>
      <c r="C6507" s="127" t="n">
        <v>25</v>
      </c>
      <c r="D6507" s="125" t="n"/>
    </row>
    <row r="6508">
      <c r="A6508" s="126" t="n">
        <v>46169</v>
      </c>
      <c r="B6508" s="125" t="inlineStr">
        <is>
          <t>Pizza Margherita</t>
        </is>
      </c>
      <c r="C6508" s="127" t="n">
        <v>28</v>
      </c>
      <c r="D6508" s="125" t="n"/>
    </row>
    <row r="6509">
      <c r="A6509" s="126" t="n">
        <v>46169</v>
      </c>
      <c r="B6509" s="125" t="inlineStr">
        <is>
          <t>Wiener Schnitzel</t>
        </is>
      </c>
      <c r="C6509" s="127" t="n">
        <v>17</v>
      </c>
      <c r="D6509" s="125" t="n"/>
    </row>
    <row r="6510">
      <c r="A6510" s="126" t="n">
        <v>46169</v>
      </c>
      <c r="B6510" s="125" t="inlineStr">
        <is>
          <t>Salmon Fillet</t>
        </is>
      </c>
      <c r="C6510" s="127" t="n">
        <v>7</v>
      </c>
      <c r="D6510" s="125" t="n"/>
    </row>
    <row r="6511">
      <c r="A6511" s="126" t="n">
        <v>46169</v>
      </c>
      <c r="B6511" s="125" t="inlineStr">
        <is>
          <t>Mushroom Risotto</t>
        </is>
      </c>
      <c r="C6511" s="127" t="n">
        <v>4</v>
      </c>
      <c r="D6511" s="125" t="n"/>
    </row>
    <row r="6512">
      <c r="A6512" s="126" t="n">
        <v>46169</v>
      </c>
      <c r="B6512" s="125" t="inlineStr">
        <is>
          <t>Cheeseburger</t>
        </is>
      </c>
      <c r="C6512" s="127" t="n">
        <v>25</v>
      </c>
      <c r="D6512" s="125" t="n"/>
    </row>
    <row r="6513">
      <c r="A6513" s="126" t="n">
        <v>46169</v>
      </c>
      <c r="B6513" s="125" t="inlineStr">
        <is>
          <t>Tiramisu</t>
        </is>
      </c>
      <c r="C6513" s="127" t="n">
        <v>12</v>
      </c>
      <c r="D6513" s="125" t="n"/>
    </row>
    <row r="6514">
      <c r="A6514" s="126" t="n">
        <v>46169</v>
      </c>
      <c r="B6514" s="125" t="inlineStr">
        <is>
          <t>Chocolate Fondant</t>
        </is>
      </c>
      <c r="C6514" s="127" t="n">
        <v>6</v>
      </c>
      <c r="D6514" s="125" t="n"/>
    </row>
    <row r="6515">
      <c r="A6515" s="126" t="n">
        <v>46169</v>
      </c>
      <c r="B6515" s="125" t="inlineStr">
        <is>
          <t>Lemon Sorbet</t>
        </is>
      </c>
      <c r="C6515" s="127" t="n">
        <v>1</v>
      </c>
      <c r="D6515" s="125" t="n"/>
    </row>
    <row r="6516">
      <c r="A6516" s="126" t="n">
        <v>46169</v>
      </c>
      <c r="B6516" s="125" t="inlineStr">
        <is>
          <t>Espresso</t>
        </is>
      </c>
      <c r="C6516" s="127" t="n">
        <v>30</v>
      </c>
      <c r="D6516" s="125" t="n"/>
    </row>
    <row r="6517">
      <c r="A6517" s="126" t="n">
        <v>46169</v>
      </c>
      <c r="B6517" s="125" t="inlineStr">
        <is>
          <t>Cappuccino</t>
        </is>
      </c>
      <c r="C6517" s="127" t="n">
        <v>34</v>
      </c>
      <c r="D6517" s="125" t="n"/>
    </row>
    <row r="6518">
      <c r="A6518" s="126" t="n">
        <v>46169</v>
      </c>
      <c r="B6518" s="125" t="inlineStr">
        <is>
          <t>Homemade Lemonade</t>
        </is>
      </c>
      <c r="C6518" s="127" t="n">
        <v>21</v>
      </c>
      <c r="D6518" s="125" t="n"/>
    </row>
    <row r="6519">
      <c r="A6519" s="126" t="n">
        <v>46170</v>
      </c>
      <c r="B6519" s="125" t="inlineStr">
        <is>
          <t>Bruschetta</t>
        </is>
      </c>
      <c r="C6519" s="127" t="n">
        <v>18</v>
      </c>
      <c r="D6519" s="125" t="n"/>
    </row>
    <row r="6520">
      <c r="A6520" s="126" t="n">
        <v>46170</v>
      </c>
      <c r="B6520" s="125" t="inlineStr">
        <is>
          <t>Caesar Salad</t>
        </is>
      </c>
      <c r="C6520" s="127" t="n">
        <v>9</v>
      </c>
      <c r="D6520" s="125" t="n"/>
    </row>
    <row r="6521">
      <c r="A6521" s="126" t="n">
        <v>46170</v>
      </c>
      <c r="B6521" s="125" t="inlineStr">
        <is>
          <t>Tomato Soup</t>
        </is>
      </c>
      <c r="C6521" s="127" t="n">
        <v>5</v>
      </c>
      <c r="D6521" s="125" t="n"/>
    </row>
    <row r="6522">
      <c r="A6522" s="126" t="n">
        <v>46170</v>
      </c>
      <c r="B6522" s="125" t="inlineStr">
        <is>
          <t>Spaghetti Carbonara</t>
        </is>
      </c>
      <c r="C6522" s="127" t="n">
        <v>29</v>
      </c>
      <c r="D6522" s="125" t="n"/>
    </row>
    <row r="6523">
      <c r="A6523" s="126" t="n">
        <v>46170</v>
      </c>
      <c r="B6523" s="125" t="inlineStr">
        <is>
          <t>Pizza Margherita</t>
        </is>
      </c>
      <c r="C6523" s="127" t="n">
        <v>38</v>
      </c>
      <c r="D6523" s="125" t="n"/>
    </row>
    <row r="6524">
      <c r="A6524" s="126" t="n">
        <v>46170</v>
      </c>
      <c r="B6524" s="125" t="inlineStr">
        <is>
          <t>Wiener Schnitzel</t>
        </is>
      </c>
      <c r="C6524" s="127" t="n">
        <v>22</v>
      </c>
      <c r="D6524" s="125" t="n"/>
    </row>
    <row r="6525">
      <c r="A6525" s="126" t="n">
        <v>46170</v>
      </c>
      <c r="B6525" s="125" t="inlineStr">
        <is>
          <t>Salmon Fillet</t>
        </is>
      </c>
      <c r="C6525" s="127" t="n">
        <v>5</v>
      </c>
      <c r="D6525" s="125" t="n"/>
    </row>
    <row r="6526">
      <c r="A6526" s="126" t="n">
        <v>46170</v>
      </c>
      <c r="B6526" s="125" t="inlineStr">
        <is>
          <t>Mushroom Risotto</t>
        </is>
      </c>
      <c r="C6526" s="127" t="n">
        <v>6</v>
      </c>
      <c r="D6526" s="125" t="n"/>
    </row>
    <row r="6527">
      <c r="A6527" s="126" t="n">
        <v>46170</v>
      </c>
      <c r="B6527" s="125" t="inlineStr">
        <is>
          <t>Cheeseburger</t>
        </is>
      </c>
      <c r="C6527" s="127" t="n">
        <v>23</v>
      </c>
      <c r="D6527" s="125" t="n"/>
    </row>
    <row r="6528">
      <c r="A6528" s="126" t="n">
        <v>46170</v>
      </c>
      <c r="B6528" s="125" t="inlineStr">
        <is>
          <t>Tiramisu</t>
        </is>
      </c>
      <c r="C6528" s="127" t="n">
        <v>17</v>
      </c>
      <c r="D6528" s="125" t="n"/>
    </row>
    <row r="6529">
      <c r="A6529" s="126" t="n">
        <v>46170</v>
      </c>
      <c r="B6529" s="125" t="inlineStr">
        <is>
          <t>Chocolate Fondant</t>
        </is>
      </c>
      <c r="C6529" s="127" t="n">
        <v>7</v>
      </c>
      <c r="D6529" s="125" t="n"/>
    </row>
    <row r="6530">
      <c r="A6530" s="126" t="n">
        <v>46170</v>
      </c>
      <c r="B6530" s="125" t="inlineStr">
        <is>
          <t>Lemon Sorbet</t>
        </is>
      </c>
      <c r="C6530" s="127" t="n">
        <v>3</v>
      </c>
      <c r="D6530" s="125" t="n"/>
    </row>
    <row r="6531">
      <c r="A6531" s="126" t="n">
        <v>46170</v>
      </c>
      <c r="B6531" s="125" t="inlineStr">
        <is>
          <t>Espresso</t>
        </is>
      </c>
      <c r="C6531" s="127" t="n">
        <v>27</v>
      </c>
      <c r="D6531" s="125" t="n"/>
    </row>
    <row r="6532">
      <c r="A6532" s="126" t="n">
        <v>46170</v>
      </c>
      <c r="B6532" s="125" t="inlineStr">
        <is>
          <t>Cappuccino</t>
        </is>
      </c>
      <c r="C6532" s="127" t="n">
        <v>24</v>
      </c>
      <c r="D6532" s="125" t="n"/>
    </row>
    <row r="6533">
      <c r="A6533" s="126" t="n">
        <v>46170</v>
      </c>
      <c r="B6533" s="125" t="inlineStr">
        <is>
          <t>Homemade Lemonade</t>
        </is>
      </c>
      <c r="C6533" s="127" t="n">
        <v>17</v>
      </c>
      <c r="D6533" s="125" t="n"/>
    </row>
    <row r="6534">
      <c r="A6534" s="126" t="n">
        <v>46171</v>
      </c>
      <c r="B6534" s="125" t="inlineStr">
        <is>
          <t>Bruschetta</t>
        </is>
      </c>
      <c r="C6534" s="127" t="n">
        <v>15</v>
      </c>
      <c r="D6534" s="125" t="n"/>
    </row>
    <row r="6535">
      <c r="A6535" s="126" t="n">
        <v>46171</v>
      </c>
      <c r="B6535" s="125" t="inlineStr">
        <is>
          <t>Caesar Salad</t>
        </is>
      </c>
      <c r="C6535" s="127" t="n">
        <v>16</v>
      </c>
      <c r="D6535" s="125" t="n"/>
    </row>
    <row r="6536">
      <c r="A6536" s="126" t="n">
        <v>46171</v>
      </c>
      <c r="B6536" s="125" t="inlineStr">
        <is>
          <t>Tomato Soup</t>
        </is>
      </c>
      <c r="C6536" s="127" t="n">
        <v>11</v>
      </c>
      <c r="D6536" s="125" t="n"/>
    </row>
    <row r="6537">
      <c r="A6537" s="126" t="n">
        <v>46171</v>
      </c>
      <c r="B6537" s="125" t="inlineStr">
        <is>
          <t>Spaghetti Carbonara</t>
        </is>
      </c>
      <c r="C6537" s="127" t="n">
        <v>31</v>
      </c>
      <c r="D6537" s="125" t="n"/>
    </row>
    <row r="6538">
      <c r="A6538" s="126" t="n">
        <v>46171</v>
      </c>
      <c r="B6538" s="125" t="inlineStr">
        <is>
          <t>Pizza Margherita</t>
        </is>
      </c>
      <c r="C6538" s="127" t="n">
        <v>38</v>
      </c>
      <c r="D6538" s="125" t="n"/>
    </row>
    <row r="6539">
      <c r="A6539" s="126" t="n">
        <v>46171</v>
      </c>
      <c r="B6539" s="125" t="inlineStr">
        <is>
          <t>Wiener Schnitzel</t>
        </is>
      </c>
      <c r="C6539" s="127" t="n">
        <v>20</v>
      </c>
      <c r="D6539" s="125" t="n"/>
    </row>
    <row r="6540">
      <c r="A6540" s="126" t="n">
        <v>46171</v>
      </c>
      <c r="B6540" s="125" t="inlineStr">
        <is>
          <t>Salmon Fillet</t>
        </is>
      </c>
      <c r="C6540" s="127" t="n">
        <v>6</v>
      </c>
      <c r="D6540" s="125" t="n"/>
    </row>
    <row r="6541">
      <c r="A6541" s="126" t="n">
        <v>46171</v>
      </c>
      <c r="B6541" s="125" t="inlineStr">
        <is>
          <t>Mushroom Risotto</t>
        </is>
      </c>
      <c r="C6541" s="127" t="n">
        <v>7</v>
      </c>
      <c r="D6541" s="125" t="n"/>
    </row>
    <row r="6542">
      <c r="A6542" s="126" t="n">
        <v>46171</v>
      </c>
      <c r="B6542" s="125" t="inlineStr">
        <is>
          <t>Cheeseburger</t>
        </is>
      </c>
      <c r="C6542" s="127" t="n">
        <v>28</v>
      </c>
      <c r="D6542" s="125" t="n"/>
    </row>
    <row r="6543">
      <c r="A6543" s="126" t="n">
        <v>46171</v>
      </c>
      <c r="B6543" s="125" t="inlineStr">
        <is>
          <t>Tiramisu</t>
        </is>
      </c>
      <c r="C6543" s="127" t="n">
        <v>21</v>
      </c>
      <c r="D6543" s="125" t="n"/>
    </row>
    <row r="6544">
      <c r="A6544" s="126" t="n">
        <v>46171</v>
      </c>
      <c r="B6544" s="125" t="inlineStr">
        <is>
          <t>Chocolate Fondant</t>
        </is>
      </c>
      <c r="C6544" s="127" t="n">
        <v>7</v>
      </c>
      <c r="D6544" s="125" t="n"/>
    </row>
    <row r="6545">
      <c r="A6545" s="126" t="n">
        <v>46171</v>
      </c>
      <c r="B6545" s="125" t="inlineStr">
        <is>
          <t>Lemon Sorbet</t>
        </is>
      </c>
      <c r="C6545" s="127" t="n">
        <v>5</v>
      </c>
      <c r="D6545" s="125" t="n"/>
    </row>
    <row r="6546">
      <c r="A6546" s="126" t="n">
        <v>46171</v>
      </c>
      <c r="B6546" s="125" t="inlineStr">
        <is>
          <t>Espresso</t>
        </is>
      </c>
      <c r="C6546" s="127" t="n">
        <v>39</v>
      </c>
      <c r="D6546" s="125" t="n"/>
    </row>
    <row r="6547">
      <c r="A6547" s="126" t="n">
        <v>46171</v>
      </c>
      <c r="B6547" s="125" t="inlineStr">
        <is>
          <t>Cappuccino</t>
        </is>
      </c>
      <c r="C6547" s="127" t="n">
        <v>43</v>
      </c>
      <c r="D6547" s="125" t="n"/>
    </row>
    <row r="6548">
      <c r="A6548" s="126" t="n">
        <v>46171</v>
      </c>
      <c r="B6548" s="125" t="inlineStr">
        <is>
          <t>Homemade Lemonade</t>
        </is>
      </c>
      <c r="C6548" s="127" t="n">
        <v>26</v>
      </c>
      <c r="D6548" s="125" t="n"/>
    </row>
    <row r="6549">
      <c r="A6549" s="126" t="n">
        <v>46172</v>
      </c>
      <c r="B6549" s="125" t="inlineStr">
        <is>
          <t>Bruschetta</t>
        </is>
      </c>
      <c r="C6549" s="127" t="n">
        <v>24</v>
      </c>
      <c r="D6549" s="125" t="n"/>
    </row>
    <row r="6550">
      <c r="A6550" s="126" t="n">
        <v>46172</v>
      </c>
      <c r="B6550" s="125" t="inlineStr">
        <is>
          <t>Caesar Salad</t>
        </is>
      </c>
      <c r="C6550" s="127" t="n">
        <v>15</v>
      </c>
      <c r="D6550" s="125" t="n"/>
    </row>
    <row r="6551">
      <c r="A6551" s="126" t="n">
        <v>46172</v>
      </c>
      <c r="B6551" s="125" t="inlineStr">
        <is>
          <t>Tomato Soup</t>
        </is>
      </c>
      <c r="C6551" s="127" t="n">
        <v>11</v>
      </c>
      <c r="D6551" s="125" t="n"/>
    </row>
    <row r="6552">
      <c r="A6552" s="126" t="n">
        <v>46172</v>
      </c>
      <c r="B6552" s="125" t="inlineStr">
        <is>
          <t>Spaghetti Carbonara</t>
        </is>
      </c>
      <c r="C6552" s="127" t="n">
        <v>43</v>
      </c>
      <c r="D6552" s="125" t="n"/>
    </row>
    <row r="6553">
      <c r="A6553" s="126" t="n">
        <v>46172</v>
      </c>
      <c r="B6553" s="125" t="inlineStr">
        <is>
          <t>Pizza Margherita</t>
        </is>
      </c>
      <c r="C6553" s="127" t="n">
        <v>49</v>
      </c>
      <c r="D6553" s="125" t="n"/>
    </row>
    <row r="6554">
      <c r="A6554" s="126" t="n">
        <v>46172</v>
      </c>
      <c r="B6554" s="125" t="inlineStr">
        <is>
          <t>Wiener Schnitzel</t>
        </is>
      </c>
      <c r="C6554" s="127" t="n">
        <v>36</v>
      </c>
      <c r="D6554" s="125" t="n"/>
    </row>
    <row r="6555">
      <c r="A6555" s="126" t="n">
        <v>46172</v>
      </c>
      <c r="B6555" s="125" t="inlineStr">
        <is>
          <t>Salmon Fillet</t>
        </is>
      </c>
      <c r="C6555" s="127" t="n">
        <v>10</v>
      </c>
      <c r="D6555" s="125" t="n"/>
    </row>
    <row r="6556">
      <c r="A6556" s="126" t="n">
        <v>46172</v>
      </c>
      <c r="B6556" s="125" t="inlineStr">
        <is>
          <t>Mushroom Risotto</t>
        </is>
      </c>
      <c r="C6556" s="127" t="n">
        <v>7</v>
      </c>
      <c r="D6556" s="125" t="n"/>
    </row>
    <row r="6557">
      <c r="A6557" s="126" t="n">
        <v>46172</v>
      </c>
      <c r="B6557" s="125" t="inlineStr">
        <is>
          <t>Cheeseburger</t>
        </is>
      </c>
      <c r="C6557" s="127" t="n">
        <v>39</v>
      </c>
      <c r="D6557" s="125" t="n"/>
    </row>
    <row r="6558">
      <c r="A6558" s="126" t="n">
        <v>46172</v>
      </c>
      <c r="B6558" s="125" t="inlineStr">
        <is>
          <t>Tiramisu</t>
        </is>
      </c>
      <c r="C6558" s="127" t="n">
        <v>21</v>
      </c>
      <c r="D6558" s="125" t="n"/>
    </row>
    <row r="6559">
      <c r="A6559" s="126" t="n">
        <v>46172</v>
      </c>
      <c r="B6559" s="125" t="inlineStr">
        <is>
          <t>Chocolate Fondant</t>
        </is>
      </c>
      <c r="C6559" s="127" t="n">
        <v>9</v>
      </c>
      <c r="D6559" s="125" t="n"/>
    </row>
    <row r="6560">
      <c r="A6560" s="126" t="n">
        <v>46172</v>
      </c>
      <c r="B6560" s="125" t="inlineStr">
        <is>
          <t>Lemon Sorbet</t>
        </is>
      </c>
      <c r="C6560" s="127" t="n">
        <v>5</v>
      </c>
      <c r="D6560" s="125" t="n"/>
    </row>
    <row r="6561">
      <c r="A6561" s="126" t="n">
        <v>46172</v>
      </c>
      <c r="B6561" s="125" t="inlineStr">
        <is>
          <t>Espresso</t>
        </is>
      </c>
      <c r="C6561" s="127" t="n">
        <v>58</v>
      </c>
      <c r="D6561" s="125" t="n"/>
    </row>
    <row r="6562">
      <c r="A6562" s="126" t="n">
        <v>46172</v>
      </c>
      <c r="B6562" s="125" t="inlineStr">
        <is>
          <t>Cappuccino</t>
        </is>
      </c>
      <c r="C6562" s="127" t="n">
        <v>58</v>
      </c>
      <c r="D6562" s="125" t="n"/>
    </row>
    <row r="6563">
      <c r="A6563" s="126" t="n">
        <v>46172</v>
      </c>
      <c r="B6563" s="125" t="inlineStr">
        <is>
          <t>Homemade Lemonade</t>
        </is>
      </c>
      <c r="C6563" s="127" t="n">
        <v>23</v>
      </c>
      <c r="D6563" s="125" t="n"/>
    </row>
    <row r="6564">
      <c r="A6564" s="126" t="n">
        <v>46173</v>
      </c>
      <c r="B6564" s="125" t="inlineStr">
        <is>
          <t>Bruschetta</t>
        </is>
      </c>
      <c r="C6564" s="127" t="n">
        <v>17</v>
      </c>
      <c r="D6564" s="125" t="n"/>
    </row>
    <row r="6565">
      <c r="A6565" s="126" t="n">
        <v>46173</v>
      </c>
      <c r="B6565" s="125" t="inlineStr">
        <is>
          <t>Caesar Salad</t>
        </is>
      </c>
      <c r="C6565" s="127" t="n">
        <v>18</v>
      </c>
      <c r="D6565" s="125" t="n"/>
    </row>
    <row r="6566">
      <c r="A6566" s="126" t="n">
        <v>46173</v>
      </c>
      <c r="B6566" s="125" t="inlineStr">
        <is>
          <t>Tomato Soup</t>
        </is>
      </c>
      <c r="C6566" s="127" t="n">
        <v>8</v>
      </c>
      <c r="D6566" s="125" t="n"/>
    </row>
    <row r="6567">
      <c r="A6567" s="126" t="n">
        <v>46173</v>
      </c>
      <c r="B6567" s="125" t="inlineStr">
        <is>
          <t>Spaghetti Carbonara</t>
        </is>
      </c>
      <c r="C6567" s="127" t="n">
        <v>34</v>
      </c>
      <c r="D6567" s="125" t="n"/>
    </row>
    <row r="6568">
      <c r="A6568" s="126" t="n">
        <v>46173</v>
      </c>
      <c r="B6568" s="125" t="inlineStr">
        <is>
          <t>Pizza Margherita</t>
        </is>
      </c>
      <c r="C6568" s="127" t="n">
        <v>51</v>
      </c>
      <c r="D6568" s="125" t="n"/>
    </row>
    <row r="6569">
      <c r="A6569" s="126" t="n">
        <v>46173</v>
      </c>
      <c r="B6569" s="125" t="inlineStr">
        <is>
          <t>Wiener Schnitzel</t>
        </is>
      </c>
      <c r="C6569" s="127" t="n">
        <v>18</v>
      </c>
      <c r="D6569" s="125" t="n"/>
    </row>
    <row r="6570">
      <c r="A6570" s="126" t="n">
        <v>46173</v>
      </c>
      <c r="B6570" s="125" t="inlineStr">
        <is>
          <t>Salmon Fillet</t>
        </is>
      </c>
      <c r="C6570" s="127" t="n">
        <v>8</v>
      </c>
      <c r="D6570" s="125" t="n"/>
    </row>
    <row r="6571">
      <c r="A6571" s="126" t="n">
        <v>46173</v>
      </c>
      <c r="B6571" s="125" t="inlineStr">
        <is>
          <t>Mushroom Risotto</t>
        </is>
      </c>
      <c r="C6571" s="127" t="n">
        <v>8</v>
      </c>
      <c r="D6571" s="125" t="n"/>
    </row>
    <row r="6572">
      <c r="A6572" s="126" t="n">
        <v>46173</v>
      </c>
      <c r="B6572" s="125" t="inlineStr">
        <is>
          <t>Cheeseburger</t>
        </is>
      </c>
      <c r="C6572" s="127" t="n">
        <v>25</v>
      </c>
      <c r="D6572" s="125" t="n"/>
    </row>
    <row r="6573">
      <c r="A6573" s="126" t="n">
        <v>46173</v>
      </c>
      <c r="B6573" s="125" t="inlineStr">
        <is>
          <t>Tiramisu</t>
        </is>
      </c>
      <c r="C6573" s="127" t="n">
        <v>14</v>
      </c>
      <c r="D6573" s="125" t="n"/>
    </row>
    <row r="6574">
      <c r="A6574" s="126" t="n">
        <v>46173</v>
      </c>
      <c r="B6574" s="125" t="inlineStr">
        <is>
          <t>Chocolate Fondant</t>
        </is>
      </c>
      <c r="C6574" s="127" t="n">
        <v>7</v>
      </c>
      <c r="D6574" s="125" t="n"/>
    </row>
    <row r="6575">
      <c r="A6575" s="126" t="n">
        <v>46173</v>
      </c>
      <c r="B6575" s="125" t="inlineStr">
        <is>
          <t>Lemon Sorbet</t>
        </is>
      </c>
      <c r="C6575" s="127" t="n">
        <v>4</v>
      </c>
      <c r="D6575" s="125" t="n"/>
    </row>
    <row r="6576">
      <c r="A6576" s="126" t="n">
        <v>46173</v>
      </c>
      <c r="B6576" s="125" t="inlineStr">
        <is>
          <t>Espresso</t>
        </is>
      </c>
      <c r="C6576" s="127" t="n">
        <v>47</v>
      </c>
      <c r="D6576" s="125" t="n"/>
    </row>
    <row r="6577">
      <c r="A6577" s="126" t="n">
        <v>46173</v>
      </c>
      <c r="B6577" s="125" t="inlineStr">
        <is>
          <t>Cappuccino</t>
        </is>
      </c>
      <c r="C6577" s="127" t="n">
        <v>48</v>
      </c>
      <c r="D6577" s="125" t="n"/>
    </row>
    <row r="6578">
      <c r="A6578" s="126" t="n">
        <v>46173</v>
      </c>
      <c r="B6578" s="125" t="inlineStr">
        <is>
          <t>Homemade Lemonade</t>
        </is>
      </c>
      <c r="C6578" s="127" t="n">
        <v>33</v>
      </c>
      <c r="D6578" s="125" t="n"/>
    </row>
    <row r="6579">
      <c r="A6579" s="126" t="n">
        <v>46175</v>
      </c>
      <c r="B6579" s="125" t="inlineStr">
        <is>
          <t>Bruschetta</t>
        </is>
      </c>
      <c r="C6579" s="127" t="n">
        <v>8</v>
      </c>
      <c r="D6579" s="125" t="n"/>
    </row>
    <row r="6580">
      <c r="A6580" s="126" t="n">
        <v>46175</v>
      </c>
      <c r="B6580" s="125" t="inlineStr">
        <is>
          <t>Caesar Salad</t>
        </is>
      </c>
      <c r="C6580" s="127" t="n">
        <v>12</v>
      </c>
      <c r="D6580" s="125" t="n"/>
    </row>
    <row r="6581">
      <c r="A6581" s="126" t="n">
        <v>46175</v>
      </c>
      <c r="B6581" s="125" t="inlineStr">
        <is>
          <t>Tomato Soup</t>
        </is>
      </c>
      <c r="C6581" s="127" t="n">
        <v>4</v>
      </c>
      <c r="D6581" s="125" t="n"/>
    </row>
    <row r="6582">
      <c r="A6582" s="126" t="n">
        <v>46175</v>
      </c>
      <c r="B6582" s="125" t="inlineStr">
        <is>
          <t>Spaghetti Carbonara</t>
        </is>
      </c>
      <c r="C6582" s="127" t="n">
        <v>28</v>
      </c>
      <c r="D6582" s="125" t="n"/>
    </row>
    <row r="6583">
      <c r="A6583" s="126" t="n">
        <v>46175</v>
      </c>
      <c r="B6583" s="125" t="inlineStr">
        <is>
          <t>Pizza Margherita</t>
        </is>
      </c>
      <c r="C6583" s="127" t="n">
        <v>26</v>
      </c>
      <c r="D6583" s="125" t="n"/>
    </row>
    <row r="6584">
      <c r="A6584" s="126" t="n">
        <v>46175</v>
      </c>
      <c r="B6584" s="125" t="inlineStr">
        <is>
          <t>Wiener Schnitzel</t>
        </is>
      </c>
      <c r="C6584" s="127" t="n">
        <v>14</v>
      </c>
      <c r="D6584" s="125" t="n"/>
    </row>
    <row r="6585">
      <c r="A6585" s="126" t="n">
        <v>46175</v>
      </c>
      <c r="B6585" s="125" t="inlineStr">
        <is>
          <t>Salmon Fillet</t>
        </is>
      </c>
      <c r="C6585" s="127" t="n">
        <v>5</v>
      </c>
      <c r="D6585" s="125" t="n"/>
    </row>
    <row r="6586">
      <c r="A6586" s="126" t="n">
        <v>46175</v>
      </c>
      <c r="B6586" s="125" t="inlineStr">
        <is>
          <t>Mushroom Risotto</t>
        </is>
      </c>
      <c r="C6586" s="127" t="n">
        <v>6</v>
      </c>
      <c r="D6586" s="125" t="n"/>
    </row>
    <row r="6587">
      <c r="A6587" s="126" t="n">
        <v>46175</v>
      </c>
      <c r="B6587" s="125" t="inlineStr">
        <is>
          <t>Cheeseburger</t>
        </is>
      </c>
      <c r="C6587" s="127" t="n">
        <v>21</v>
      </c>
      <c r="D6587" s="125" t="n"/>
    </row>
    <row r="6588">
      <c r="A6588" s="126" t="n">
        <v>46175</v>
      </c>
      <c r="B6588" s="125" t="inlineStr">
        <is>
          <t>Tiramisu</t>
        </is>
      </c>
      <c r="C6588" s="127" t="n">
        <v>17</v>
      </c>
      <c r="D6588" s="125" t="n"/>
    </row>
    <row r="6589">
      <c r="A6589" s="126" t="n">
        <v>46175</v>
      </c>
      <c r="B6589" s="125" t="inlineStr">
        <is>
          <t>Chocolate Fondant</t>
        </is>
      </c>
      <c r="C6589" s="127" t="n">
        <v>6</v>
      </c>
      <c r="D6589" s="125" t="n"/>
    </row>
    <row r="6590">
      <c r="A6590" s="126" t="n">
        <v>46175</v>
      </c>
      <c r="B6590" s="125" t="inlineStr">
        <is>
          <t>Lemon Sorbet</t>
        </is>
      </c>
      <c r="C6590" s="127" t="n">
        <v>4</v>
      </c>
      <c r="D6590" s="125" t="n"/>
    </row>
    <row r="6591">
      <c r="A6591" s="126" t="n">
        <v>46175</v>
      </c>
      <c r="B6591" s="125" t="inlineStr">
        <is>
          <t>Espresso</t>
        </is>
      </c>
      <c r="C6591" s="127" t="n">
        <v>25</v>
      </c>
      <c r="D6591" s="125" t="n"/>
    </row>
    <row r="6592">
      <c r="A6592" s="126" t="n">
        <v>46175</v>
      </c>
      <c r="B6592" s="125" t="inlineStr">
        <is>
          <t>Cappuccino</t>
        </is>
      </c>
      <c r="C6592" s="127" t="n">
        <v>32</v>
      </c>
      <c r="D6592" s="125" t="n"/>
    </row>
    <row r="6593">
      <c r="A6593" s="126" t="n">
        <v>46175</v>
      </c>
      <c r="B6593" s="125" t="inlineStr">
        <is>
          <t>Homemade Lemonade</t>
        </is>
      </c>
      <c r="C6593" s="127" t="n">
        <v>21</v>
      </c>
      <c r="D6593" s="125" t="n"/>
    </row>
    <row r="6594">
      <c r="A6594" s="126" t="n">
        <v>46176</v>
      </c>
      <c r="B6594" s="125" t="inlineStr">
        <is>
          <t>Bruschetta</t>
        </is>
      </c>
      <c r="C6594" s="127" t="n">
        <v>13</v>
      </c>
      <c r="D6594" s="125" t="n"/>
    </row>
    <row r="6595">
      <c r="A6595" s="126" t="n">
        <v>46176</v>
      </c>
      <c r="B6595" s="125" t="inlineStr">
        <is>
          <t>Caesar Salad</t>
        </is>
      </c>
      <c r="C6595" s="127" t="n">
        <v>11</v>
      </c>
      <c r="D6595" s="125" t="n"/>
    </row>
    <row r="6596">
      <c r="A6596" s="126" t="n">
        <v>46176</v>
      </c>
      <c r="B6596" s="125" t="inlineStr">
        <is>
          <t>Tomato Soup</t>
        </is>
      </c>
      <c r="C6596" s="127" t="n">
        <v>2</v>
      </c>
      <c r="D6596" s="125" t="n"/>
    </row>
    <row r="6597">
      <c r="A6597" s="126" t="n">
        <v>46176</v>
      </c>
      <c r="B6597" s="125" t="inlineStr">
        <is>
          <t>Spaghetti Carbonara</t>
        </is>
      </c>
      <c r="C6597" s="127" t="n">
        <v>23</v>
      </c>
      <c r="D6597" s="125" t="n"/>
    </row>
    <row r="6598">
      <c r="A6598" s="126" t="n">
        <v>46176</v>
      </c>
      <c r="B6598" s="125" t="inlineStr">
        <is>
          <t>Pizza Margherita</t>
        </is>
      </c>
      <c r="C6598" s="127" t="n">
        <v>31</v>
      </c>
      <c r="D6598" s="125" t="n"/>
    </row>
    <row r="6599">
      <c r="A6599" s="126" t="n">
        <v>46176</v>
      </c>
      <c r="B6599" s="125" t="inlineStr">
        <is>
          <t>Wiener Schnitzel</t>
        </is>
      </c>
      <c r="C6599" s="127" t="n">
        <v>25</v>
      </c>
      <c r="D6599" s="125" t="n"/>
    </row>
    <row r="6600">
      <c r="A6600" s="126" t="n">
        <v>46176</v>
      </c>
      <c r="B6600" s="125" t="inlineStr">
        <is>
          <t>Salmon Fillet</t>
        </is>
      </c>
      <c r="C6600" s="127" t="n">
        <v>6</v>
      </c>
      <c r="D6600" s="125" t="n"/>
    </row>
    <row r="6601">
      <c r="A6601" s="126" t="n">
        <v>46176</v>
      </c>
      <c r="B6601" s="125" t="inlineStr">
        <is>
          <t>Mushroom Risotto</t>
        </is>
      </c>
      <c r="C6601" s="127" t="n">
        <v>5</v>
      </c>
      <c r="D6601" s="125" t="n"/>
    </row>
    <row r="6602">
      <c r="A6602" s="126" t="n">
        <v>46176</v>
      </c>
      <c r="B6602" s="125" t="inlineStr">
        <is>
          <t>Cheeseburger</t>
        </is>
      </c>
      <c r="C6602" s="127" t="n">
        <v>22</v>
      </c>
      <c r="D6602" s="125" t="n"/>
    </row>
    <row r="6603">
      <c r="A6603" s="126" t="n">
        <v>46176</v>
      </c>
      <c r="B6603" s="125" t="inlineStr">
        <is>
          <t>Tiramisu</t>
        </is>
      </c>
      <c r="C6603" s="127" t="n">
        <v>18</v>
      </c>
      <c r="D6603" s="125" t="n"/>
    </row>
    <row r="6604">
      <c r="A6604" s="126" t="n">
        <v>46176</v>
      </c>
      <c r="B6604" s="125" t="inlineStr">
        <is>
          <t>Chocolate Fondant</t>
        </is>
      </c>
      <c r="C6604" s="127" t="n">
        <v>5</v>
      </c>
      <c r="D6604" s="125" t="n"/>
    </row>
    <row r="6605">
      <c r="A6605" s="126" t="n">
        <v>46176</v>
      </c>
      <c r="B6605" s="125" t="inlineStr">
        <is>
          <t>Lemon Sorbet</t>
        </is>
      </c>
      <c r="C6605" s="127" t="n">
        <v>5</v>
      </c>
      <c r="D6605" s="125" t="n"/>
    </row>
    <row r="6606">
      <c r="A6606" s="126" t="n">
        <v>46176</v>
      </c>
      <c r="B6606" s="125" t="inlineStr">
        <is>
          <t>Espresso</t>
        </is>
      </c>
      <c r="C6606" s="127" t="n">
        <v>25</v>
      </c>
      <c r="D6606" s="125" t="n"/>
    </row>
    <row r="6607">
      <c r="A6607" s="126" t="n">
        <v>46176</v>
      </c>
      <c r="B6607" s="125" t="inlineStr">
        <is>
          <t>Cappuccino</t>
        </is>
      </c>
      <c r="C6607" s="127" t="n">
        <v>32</v>
      </c>
      <c r="D6607" s="125" t="n"/>
    </row>
    <row r="6608">
      <c r="A6608" s="126" t="n">
        <v>46176</v>
      </c>
      <c r="B6608" s="125" t="inlineStr">
        <is>
          <t>Homemade Lemonade</t>
        </is>
      </c>
      <c r="C6608" s="127" t="n">
        <v>37</v>
      </c>
      <c r="D6608" s="125" t="n"/>
    </row>
    <row r="6609">
      <c r="A6609" s="126" t="n">
        <v>46177</v>
      </c>
      <c r="B6609" s="125" t="inlineStr">
        <is>
          <t>Bruschetta</t>
        </is>
      </c>
      <c r="C6609" s="127" t="n">
        <v>19</v>
      </c>
      <c r="D6609" s="125" t="n"/>
    </row>
    <row r="6610">
      <c r="A6610" s="126" t="n">
        <v>46177</v>
      </c>
      <c r="B6610" s="125" t="inlineStr">
        <is>
          <t>Caesar Salad</t>
        </is>
      </c>
      <c r="C6610" s="127" t="n">
        <v>10</v>
      </c>
      <c r="D6610" s="125" t="n"/>
    </row>
    <row r="6611">
      <c r="A6611" s="126" t="n">
        <v>46177</v>
      </c>
      <c r="B6611" s="125" t="inlineStr">
        <is>
          <t>Tomato Soup</t>
        </is>
      </c>
      <c r="C6611" s="127" t="n">
        <v>6</v>
      </c>
      <c r="D6611" s="125" t="n"/>
    </row>
    <row r="6612">
      <c r="A6612" s="126" t="n">
        <v>46177</v>
      </c>
      <c r="B6612" s="125" t="inlineStr">
        <is>
          <t>Spaghetti Carbonara</t>
        </is>
      </c>
      <c r="C6612" s="127" t="n">
        <v>33</v>
      </c>
      <c r="D6612" s="125" t="n"/>
    </row>
    <row r="6613">
      <c r="A6613" s="126" t="n">
        <v>46177</v>
      </c>
      <c r="B6613" s="125" t="inlineStr">
        <is>
          <t>Pizza Margherita</t>
        </is>
      </c>
      <c r="C6613" s="127" t="n">
        <v>34</v>
      </c>
      <c r="D6613" s="125" t="n"/>
    </row>
    <row r="6614">
      <c r="A6614" s="126" t="n">
        <v>46177</v>
      </c>
      <c r="B6614" s="125" t="inlineStr">
        <is>
          <t>Wiener Schnitzel</t>
        </is>
      </c>
      <c r="C6614" s="127" t="n">
        <v>19</v>
      </c>
      <c r="D6614" s="125" t="n"/>
    </row>
    <row r="6615">
      <c r="A6615" s="126" t="n">
        <v>46177</v>
      </c>
      <c r="B6615" s="125" t="inlineStr">
        <is>
          <t>Salmon Fillet</t>
        </is>
      </c>
      <c r="C6615" s="127" t="n">
        <v>7</v>
      </c>
      <c r="D6615" s="125" t="n"/>
    </row>
    <row r="6616">
      <c r="A6616" s="126" t="n">
        <v>46177</v>
      </c>
      <c r="B6616" s="125" t="inlineStr">
        <is>
          <t>Mushroom Risotto</t>
        </is>
      </c>
      <c r="C6616" s="127" t="n">
        <v>5</v>
      </c>
      <c r="D6616" s="125" t="n"/>
    </row>
    <row r="6617">
      <c r="A6617" s="126" t="n">
        <v>46177</v>
      </c>
      <c r="B6617" s="125" t="inlineStr">
        <is>
          <t>Cheeseburger</t>
        </is>
      </c>
      <c r="C6617" s="127" t="n">
        <v>28</v>
      </c>
      <c r="D6617" s="125" t="n"/>
    </row>
    <row r="6618">
      <c r="A6618" s="126" t="n">
        <v>46177</v>
      </c>
      <c r="B6618" s="125" t="inlineStr">
        <is>
          <t>Tiramisu</t>
        </is>
      </c>
      <c r="C6618" s="127" t="n">
        <v>16</v>
      </c>
      <c r="D6618" s="125" t="n"/>
    </row>
    <row r="6619">
      <c r="A6619" s="126" t="n">
        <v>46177</v>
      </c>
      <c r="B6619" s="125" t="inlineStr">
        <is>
          <t>Chocolate Fondant</t>
        </is>
      </c>
      <c r="C6619" s="127" t="n">
        <v>6</v>
      </c>
      <c r="D6619" s="125" t="n"/>
    </row>
    <row r="6620">
      <c r="A6620" s="126" t="n">
        <v>46177</v>
      </c>
      <c r="B6620" s="125" t="inlineStr">
        <is>
          <t>Lemon Sorbet</t>
        </is>
      </c>
      <c r="C6620" s="127" t="n">
        <v>6</v>
      </c>
      <c r="D6620" s="125" t="n"/>
    </row>
    <row r="6621">
      <c r="A6621" s="126" t="n">
        <v>46177</v>
      </c>
      <c r="B6621" s="125" t="inlineStr">
        <is>
          <t>Espresso</t>
        </is>
      </c>
      <c r="C6621" s="127" t="n">
        <v>41</v>
      </c>
      <c r="D6621" s="125" t="n"/>
    </row>
    <row r="6622">
      <c r="A6622" s="126" t="n">
        <v>46177</v>
      </c>
      <c r="B6622" s="125" t="inlineStr">
        <is>
          <t>Cappuccino</t>
        </is>
      </c>
      <c r="C6622" s="127" t="n">
        <v>29</v>
      </c>
      <c r="D6622" s="125" t="n"/>
    </row>
    <row r="6623">
      <c r="A6623" s="126" t="n">
        <v>46177</v>
      </c>
      <c r="B6623" s="125" t="inlineStr">
        <is>
          <t>Homemade Lemonade</t>
        </is>
      </c>
      <c r="C6623" s="127" t="n">
        <v>36</v>
      </c>
      <c r="D6623" s="125" t="n"/>
    </row>
    <row r="6624">
      <c r="A6624" s="126" t="n">
        <v>46178</v>
      </c>
      <c r="B6624" s="125" t="inlineStr">
        <is>
          <t>Bruschetta</t>
        </is>
      </c>
      <c r="C6624" s="127" t="n">
        <v>18</v>
      </c>
      <c r="D6624" s="125" t="n"/>
    </row>
    <row r="6625">
      <c r="A6625" s="126" t="n">
        <v>46178</v>
      </c>
      <c r="B6625" s="125" t="inlineStr">
        <is>
          <t>Caesar Salad</t>
        </is>
      </c>
      <c r="C6625" s="127" t="n">
        <v>21</v>
      </c>
      <c r="D6625" s="125" t="n"/>
    </row>
    <row r="6626">
      <c r="A6626" s="126" t="n">
        <v>46178</v>
      </c>
      <c r="B6626" s="125" t="inlineStr">
        <is>
          <t>Tomato Soup</t>
        </is>
      </c>
      <c r="C6626" s="127" t="n">
        <v>6</v>
      </c>
      <c r="D6626" s="125" t="n"/>
    </row>
    <row r="6627">
      <c r="A6627" s="126" t="n">
        <v>46178</v>
      </c>
      <c r="B6627" s="125" t="inlineStr">
        <is>
          <t>Spaghetti Carbonara</t>
        </is>
      </c>
      <c r="C6627" s="127" t="n">
        <v>32</v>
      </c>
      <c r="D6627" s="125" t="n"/>
    </row>
    <row r="6628">
      <c r="A6628" s="126" t="n">
        <v>46178</v>
      </c>
      <c r="B6628" s="125" t="inlineStr">
        <is>
          <t>Pizza Margherita</t>
        </is>
      </c>
      <c r="C6628" s="127" t="n">
        <v>46</v>
      </c>
      <c r="D6628" s="125" t="n"/>
    </row>
    <row r="6629">
      <c r="A6629" s="126" t="n">
        <v>46178</v>
      </c>
      <c r="B6629" s="125" t="inlineStr">
        <is>
          <t>Wiener Schnitzel</t>
        </is>
      </c>
      <c r="C6629" s="127" t="n">
        <v>33</v>
      </c>
      <c r="D6629" s="125" t="n"/>
    </row>
    <row r="6630">
      <c r="A6630" s="126" t="n">
        <v>46178</v>
      </c>
      <c r="B6630" s="125" t="inlineStr">
        <is>
          <t>Salmon Fillet</t>
        </is>
      </c>
      <c r="C6630" s="127" t="n">
        <v>9</v>
      </c>
      <c r="D6630" s="125" t="n"/>
    </row>
    <row r="6631">
      <c r="A6631" s="126" t="n">
        <v>46178</v>
      </c>
      <c r="B6631" s="125" t="inlineStr">
        <is>
          <t>Mushroom Risotto</t>
        </is>
      </c>
      <c r="C6631" s="127" t="n">
        <v>10</v>
      </c>
      <c r="D6631" s="125" t="n"/>
    </row>
    <row r="6632">
      <c r="A6632" s="126" t="n">
        <v>46178</v>
      </c>
      <c r="B6632" s="125" t="inlineStr">
        <is>
          <t>Cheeseburger</t>
        </is>
      </c>
      <c r="C6632" s="127" t="n">
        <v>35</v>
      </c>
      <c r="D6632" s="125" t="n"/>
    </row>
    <row r="6633">
      <c r="A6633" s="126" t="n">
        <v>46178</v>
      </c>
      <c r="B6633" s="125" t="inlineStr">
        <is>
          <t>Tiramisu</t>
        </is>
      </c>
      <c r="C6633" s="127" t="n">
        <v>26</v>
      </c>
      <c r="D6633" s="125" t="n"/>
    </row>
    <row r="6634">
      <c r="A6634" s="126" t="n">
        <v>46178</v>
      </c>
      <c r="B6634" s="125" t="inlineStr">
        <is>
          <t>Chocolate Fondant</t>
        </is>
      </c>
      <c r="C6634" s="127" t="n">
        <v>6</v>
      </c>
      <c r="D6634" s="125" t="n"/>
    </row>
    <row r="6635">
      <c r="A6635" s="126" t="n">
        <v>46178</v>
      </c>
      <c r="B6635" s="125" t="inlineStr">
        <is>
          <t>Lemon Sorbet</t>
        </is>
      </c>
      <c r="C6635" s="127" t="n">
        <v>9</v>
      </c>
      <c r="D6635" s="125" t="n"/>
    </row>
    <row r="6636">
      <c r="A6636" s="126" t="n">
        <v>46178</v>
      </c>
      <c r="B6636" s="125" t="inlineStr">
        <is>
          <t>Espresso</t>
        </is>
      </c>
      <c r="C6636" s="127" t="n">
        <v>56</v>
      </c>
      <c r="D6636" s="125" t="n"/>
    </row>
    <row r="6637">
      <c r="A6637" s="126" t="n">
        <v>46178</v>
      </c>
      <c r="B6637" s="125" t="inlineStr">
        <is>
          <t>Cappuccino</t>
        </is>
      </c>
      <c r="C6637" s="127" t="n">
        <v>46</v>
      </c>
      <c r="D6637" s="125" t="n"/>
    </row>
    <row r="6638">
      <c r="A6638" s="126" t="n">
        <v>46178</v>
      </c>
      <c r="B6638" s="125" t="inlineStr">
        <is>
          <t>Homemade Lemonade</t>
        </is>
      </c>
      <c r="C6638" s="127" t="n">
        <v>54</v>
      </c>
      <c r="D6638" s="125" t="n"/>
    </row>
    <row r="6639">
      <c r="A6639" s="126" t="n">
        <v>46179</v>
      </c>
      <c r="B6639" s="125" t="inlineStr">
        <is>
          <t>Bruschetta</t>
        </is>
      </c>
      <c r="C6639" s="127" t="n">
        <v>25</v>
      </c>
      <c r="D6639" s="125" t="n"/>
    </row>
    <row r="6640">
      <c r="A6640" s="126" t="n">
        <v>46179</v>
      </c>
      <c r="B6640" s="125" t="inlineStr">
        <is>
          <t>Caesar Salad</t>
        </is>
      </c>
      <c r="C6640" s="127" t="n">
        <v>18</v>
      </c>
      <c r="D6640" s="125" t="n"/>
    </row>
    <row r="6641">
      <c r="A6641" s="126" t="n">
        <v>46179</v>
      </c>
      <c r="B6641" s="125" t="inlineStr">
        <is>
          <t>Tomato Soup</t>
        </is>
      </c>
      <c r="C6641" s="127" t="n">
        <v>6</v>
      </c>
      <c r="D6641" s="125" t="n"/>
    </row>
    <row r="6642">
      <c r="A6642" s="126" t="n">
        <v>46179</v>
      </c>
      <c r="B6642" s="125" t="inlineStr">
        <is>
          <t>Spaghetti Carbonara</t>
        </is>
      </c>
      <c r="C6642" s="127" t="n">
        <v>43</v>
      </c>
      <c r="D6642" s="125" t="n"/>
    </row>
    <row r="6643">
      <c r="A6643" s="126" t="n">
        <v>46179</v>
      </c>
      <c r="B6643" s="125" t="inlineStr">
        <is>
          <t>Pizza Margherita</t>
        </is>
      </c>
      <c r="C6643" s="127" t="n">
        <v>43</v>
      </c>
      <c r="D6643" s="125" t="n"/>
    </row>
    <row r="6644">
      <c r="A6644" s="126" t="n">
        <v>46179</v>
      </c>
      <c r="B6644" s="125" t="inlineStr">
        <is>
          <t>Wiener Schnitzel</t>
        </is>
      </c>
      <c r="C6644" s="127" t="n">
        <v>25</v>
      </c>
      <c r="D6644" s="125" t="n"/>
    </row>
    <row r="6645">
      <c r="A6645" s="126" t="n">
        <v>46179</v>
      </c>
      <c r="B6645" s="125" t="inlineStr">
        <is>
          <t>Salmon Fillet</t>
        </is>
      </c>
      <c r="C6645" s="127" t="n">
        <v>11</v>
      </c>
      <c r="D6645" s="125" t="n"/>
    </row>
    <row r="6646">
      <c r="A6646" s="126" t="n">
        <v>46179</v>
      </c>
      <c r="B6646" s="125" t="inlineStr">
        <is>
          <t>Mushroom Risotto</t>
        </is>
      </c>
      <c r="C6646" s="127" t="n">
        <v>9</v>
      </c>
      <c r="D6646" s="125" t="n"/>
    </row>
    <row r="6647">
      <c r="A6647" s="126" t="n">
        <v>46179</v>
      </c>
      <c r="B6647" s="125" t="inlineStr">
        <is>
          <t>Cheeseburger</t>
        </is>
      </c>
      <c r="C6647" s="127" t="n">
        <v>23</v>
      </c>
      <c r="D6647" s="125" t="n"/>
    </row>
    <row r="6648">
      <c r="A6648" s="126" t="n">
        <v>46179</v>
      </c>
      <c r="B6648" s="125" t="inlineStr">
        <is>
          <t>Tiramisu</t>
        </is>
      </c>
      <c r="C6648" s="127" t="n">
        <v>17</v>
      </c>
      <c r="D6648" s="125" t="n"/>
    </row>
    <row r="6649">
      <c r="A6649" s="126" t="n">
        <v>46179</v>
      </c>
      <c r="B6649" s="125" t="inlineStr">
        <is>
          <t>Chocolate Fondant</t>
        </is>
      </c>
      <c r="C6649" s="127" t="n">
        <v>13</v>
      </c>
      <c r="D6649" s="125" t="n"/>
    </row>
    <row r="6650">
      <c r="A6650" s="126" t="n">
        <v>46179</v>
      </c>
      <c r="B6650" s="125" t="inlineStr">
        <is>
          <t>Lemon Sorbet</t>
        </is>
      </c>
      <c r="C6650" s="127" t="n">
        <v>8</v>
      </c>
      <c r="D6650" s="125" t="n"/>
    </row>
    <row r="6651">
      <c r="A6651" s="126" t="n">
        <v>46179</v>
      </c>
      <c r="B6651" s="125" t="inlineStr">
        <is>
          <t>Espresso</t>
        </is>
      </c>
      <c r="C6651" s="127" t="n">
        <v>90</v>
      </c>
      <c r="D6651" s="125" t="n"/>
    </row>
    <row r="6652">
      <c r="A6652" s="126" t="n">
        <v>46179</v>
      </c>
      <c r="B6652" s="125" t="inlineStr">
        <is>
          <t>Cappuccino</t>
        </is>
      </c>
      <c r="C6652" s="127" t="n">
        <v>35</v>
      </c>
      <c r="D6652" s="125" t="n"/>
    </row>
    <row r="6653">
      <c r="A6653" s="126" t="n">
        <v>46179</v>
      </c>
      <c r="B6653" s="125" t="inlineStr">
        <is>
          <t>Homemade Lemonade</t>
        </is>
      </c>
      <c r="C6653" s="127" t="n">
        <v>54</v>
      </c>
      <c r="D6653" s="125" t="n"/>
    </row>
    <row r="6654">
      <c r="A6654" s="126" t="n">
        <v>46180</v>
      </c>
      <c r="B6654" s="125" t="inlineStr">
        <is>
          <t>Bruschetta</t>
        </is>
      </c>
      <c r="C6654" s="127" t="n">
        <v>17</v>
      </c>
      <c r="D6654" s="125" t="n"/>
    </row>
    <row r="6655">
      <c r="A6655" s="126" t="n">
        <v>46180</v>
      </c>
      <c r="B6655" s="125" t="inlineStr">
        <is>
          <t>Caesar Salad</t>
        </is>
      </c>
      <c r="C6655" s="127" t="n">
        <v>17</v>
      </c>
      <c r="D6655" s="125" t="n"/>
    </row>
    <row r="6656">
      <c r="A6656" s="126" t="n">
        <v>46180</v>
      </c>
      <c r="B6656" s="125" t="inlineStr">
        <is>
          <t>Tomato Soup</t>
        </is>
      </c>
      <c r="C6656" s="127" t="n">
        <v>6</v>
      </c>
      <c r="D6656" s="125" t="n"/>
    </row>
    <row r="6657">
      <c r="A6657" s="126" t="n">
        <v>46180</v>
      </c>
      <c r="B6657" s="125" t="inlineStr">
        <is>
          <t>Spaghetti Carbonara</t>
        </is>
      </c>
      <c r="C6657" s="127" t="n">
        <v>44</v>
      </c>
      <c r="D6657" s="125" t="n"/>
    </row>
    <row r="6658">
      <c r="A6658" s="126" t="n">
        <v>46180</v>
      </c>
      <c r="B6658" s="125" t="inlineStr">
        <is>
          <t>Pizza Margherita</t>
        </is>
      </c>
      <c r="C6658" s="127" t="n">
        <v>35</v>
      </c>
      <c r="D6658" s="125" t="n"/>
    </row>
    <row r="6659">
      <c r="A6659" s="126" t="n">
        <v>46180</v>
      </c>
      <c r="B6659" s="125" t="inlineStr">
        <is>
          <t>Wiener Schnitzel</t>
        </is>
      </c>
      <c r="C6659" s="127" t="n">
        <v>29</v>
      </c>
      <c r="D6659" s="125" t="n"/>
    </row>
    <row r="6660">
      <c r="A6660" s="126" t="n">
        <v>46180</v>
      </c>
      <c r="B6660" s="125" t="inlineStr">
        <is>
          <t>Salmon Fillet</t>
        </is>
      </c>
      <c r="C6660" s="127" t="n">
        <v>7</v>
      </c>
      <c r="D6660" s="125" t="n"/>
    </row>
    <row r="6661">
      <c r="A6661" s="126" t="n">
        <v>46180</v>
      </c>
      <c r="B6661" s="125" t="inlineStr">
        <is>
          <t>Mushroom Risotto</t>
        </is>
      </c>
      <c r="C6661" s="127" t="n">
        <v>8</v>
      </c>
      <c r="D6661" s="125" t="n"/>
    </row>
    <row r="6662">
      <c r="A6662" s="126" t="n">
        <v>46180</v>
      </c>
      <c r="B6662" s="125" t="inlineStr">
        <is>
          <t>Cheeseburger</t>
        </is>
      </c>
      <c r="C6662" s="127" t="n">
        <v>31</v>
      </c>
      <c r="D6662" s="125" t="n"/>
    </row>
    <row r="6663">
      <c r="A6663" s="126" t="n">
        <v>46180</v>
      </c>
      <c r="B6663" s="125" t="inlineStr">
        <is>
          <t>Tiramisu</t>
        </is>
      </c>
      <c r="C6663" s="127" t="n">
        <v>24</v>
      </c>
      <c r="D6663" s="125" t="n"/>
    </row>
    <row r="6664">
      <c r="A6664" s="126" t="n">
        <v>46180</v>
      </c>
      <c r="B6664" s="125" t="inlineStr">
        <is>
          <t>Chocolate Fondant</t>
        </is>
      </c>
      <c r="C6664" s="127" t="n">
        <v>7</v>
      </c>
      <c r="D6664" s="125" t="n"/>
    </row>
    <row r="6665">
      <c r="A6665" s="126" t="n">
        <v>46180</v>
      </c>
      <c r="B6665" s="125" t="inlineStr">
        <is>
          <t>Lemon Sorbet</t>
        </is>
      </c>
      <c r="C6665" s="127" t="n">
        <v>8</v>
      </c>
      <c r="D6665" s="125" t="n"/>
    </row>
    <row r="6666">
      <c r="A6666" s="126" t="n">
        <v>46180</v>
      </c>
      <c r="B6666" s="125" t="inlineStr">
        <is>
          <t>Espresso</t>
        </is>
      </c>
      <c r="C6666" s="127" t="n">
        <v>48</v>
      </c>
      <c r="D6666" s="125" t="n"/>
    </row>
    <row r="6667">
      <c r="A6667" s="126" t="n">
        <v>46180</v>
      </c>
      <c r="B6667" s="125" t="inlineStr">
        <is>
          <t>Cappuccino</t>
        </is>
      </c>
      <c r="C6667" s="127" t="n">
        <v>38</v>
      </c>
      <c r="D6667" s="125" t="n"/>
    </row>
    <row r="6668">
      <c r="A6668" s="126" t="n">
        <v>46180</v>
      </c>
      <c r="B6668" s="125" t="inlineStr">
        <is>
          <t>Homemade Lemonade</t>
        </is>
      </c>
      <c r="C6668" s="127" t="n">
        <v>44</v>
      </c>
      <c r="D6668" s="125" t="n"/>
    </row>
    <row r="6669">
      <c r="A6669" s="126" t="n">
        <v>46182</v>
      </c>
      <c r="B6669" s="125" t="inlineStr">
        <is>
          <t>Bruschetta</t>
        </is>
      </c>
      <c r="C6669" s="127" t="n">
        <v>9</v>
      </c>
      <c r="D6669" s="125" t="n"/>
    </row>
    <row r="6670">
      <c r="A6670" s="126" t="n">
        <v>46182</v>
      </c>
      <c r="B6670" s="125" t="inlineStr">
        <is>
          <t>Caesar Salad</t>
        </is>
      </c>
      <c r="C6670" s="127" t="n">
        <v>11</v>
      </c>
      <c r="D6670" s="125" t="n"/>
    </row>
    <row r="6671">
      <c r="A6671" s="126" t="n">
        <v>46182</v>
      </c>
      <c r="B6671" s="125" t="inlineStr">
        <is>
          <t>Tomato Soup</t>
        </is>
      </c>
      <c r="C6671" s="127" t="n">
        <v>3</v>
      </c>
      <c r="D6671" s="125" t="n"/>
    </row>
    <row r="6672">
      <c r="A6672" s="126" t="n">
        <v>46182</v>
      </c>
      <c r="B6672" s="125" t="inlineStr">
        <is>
          <t>Spaghetti Carbonara</t>
        </is>
      </c>
      <c r="C6672" s="127" t="n">
        <v>23</v>
      </c>
      <c r="D6672" s="125" t="n"/>
    </row>
    <row r="6673">
      <c r="A6673" s="126" t="n">
        <v>46182</v>
      </c>
      <c r="B6673" s="125" t="inlineStr">
        <is>
          <t>Pizza Margherita</t>
        </is>
      </c>
      <c r="C6673" s="127" t="n">
        <v>36</v>
      </c>
      <c r="D6673" s="125" t="n"/>
    </row>
    <row r="6674">
      <c r="A6674" s="126" t="n">
        <v>46182</v>
      </c>
      <c r="B6674" s="125" t="inlineStr">
        <is>
          <t>Wiener Schnitzel</t>
        </is>
      </c>
      <c r="C6674" s="127" t="n">
        <v>13</v>
      </c>
      <c r="D6674" s="125" t="n"/>
    </row>
    <row r="6675">
      <c r="A6675" s="126" t="n">
        <v>46182</v>
      </c>
      <c r="B6675" s="125" t="inlineStr">
        <is>
          <t>Salmon Fillet</t>
        </is>
      </c>
      <c r="C6675" s="127" t="n">
        <v>5</v>
      </c>
      <c r="D6675" s="125" t="n"/>
    </row>
    <row r="6676">
      <c r="A6676" s="126" t="n">
        <v>46182</v>
      </c>
      <c r="B6676" s="125" t="inlineStr">
        <is>
          <t>Mushroom Risotto</t>
        </is>
      </c>
      <c r="C6676" s="127" t="n">
        <v>4</v>
      </c>
      <c r="D6676" s="125" t="n"/>
    </row>
    <row r="6677">
      <c r="A6677" s="126" t="n">
        <v>46182</v>
      </c>
      <c r="B6677" s="125" t="inlineStr">
        <is>
          <t>Cheeseburger</t>
        </is>
      </c>
      <c r="C6677" s="127" t="n">
        <v>22</v>
      </c>
      <c r="D6677" s="125" t="n"/>
    </row>
    <row r="6678">
      <c r="A6678" s="126" t="n">
        <v>46182</v>
      </c>
      <c r="B6678" s="125" t="inlineStr">
        <is>
          <t>Tiramisu</t>
        </is>
      </c>
      <c r="C6678" s="127" t="n">
        <v>13</v>
      </c>
      <c r="D6678" s="125" t="n"/>
    </row>
    <row r="6679">
      <c r="A6679" s="126" t="n">
        <v>46182</v>
      </c>
      <c r="B6679" s="125" t="inlineStr">
        <is>
          <t>Chocolate Fondant</t>
        </is>
      </c>
      <c r="C6679" s="127" t="n">
        <v>6</v>
      </c>
      <c r="D6679" s="125" t="n"/>
    </row>
    <row r="6680">
      <c r="A6680" s="126" t="n">
        <v>46182</v>
      </c>
      <c r="B6680" s="125" t="inlineStr">
        <is>
          <t>Lemon Sorbet</t>
        </is>
      </c>
      <c r="C6680" s="127" t="n">
        <v>5</v>
      </c>
      <c r="D6680" s="125" t="n"/>
    </row>
    <row r="6681">
      <c r="A6681" s="126" t="n">
        <v>46182</v>
      </c>
      <c r="B6681" s="125" t="inlineStr">
        <is>
          <t>Espresso</t>
        </is>
      </c>
      <c r="C6681" s="127" t="n">
        <v>21</v>
      </c>
      <c r="D6681" s="125" t="n"/>
    </row>
    <row r="6682">
      <c r="A6682" s="126" t="n">
        <v>46182</v>
      </c>
      <c r="B6682" s="125" t="inlineStr">
        <is>
          <t>Cappuccino</t>
        </is>
      </c>
      <c r="C6682" s="127" t="n">
        <v>21</v>
      </c>
      <c r="D6682" s="125" t="n"/>
    </row>
    <row r="6683">
      <c r="A6683" s="126" t="n">
        <v>46182</v>
      </c>
      <c r="B6683" s="125" t="inlineStr">
        <is>
          <t>Homemade Lemonade</t>
        </is>
      </c>
      <c r="C6683" s="127" t="n">
        <v>18</v>
      </c>
      <c r="D6683" s="125" t="n"/>
    </row>
    <row r="6684">
      <c r="A6684" s="126" t="n">
        <v>46183</v>
      </c>
      <c r="B6684" s="125" t="inlineStr">
        <is>
          <t>Bruschetta</t>
        </is>
      </c>
      <c r="C6684" s="127" t="n">
        <v>13</v>
      </c>
      <c r="D6684" s="125" t="n"/>
    </row>
    <row r="6685">
      <c r="A6685" s="126" t="n">
        <v>46183</v>
      </c>
      <c r="B6685" s="125" t="inlineStr">
        <is>
          <t>Caesar Salad</t>
        </is>
      </c>
      <c r="C6685" s="127" t="n">
        <v>11</v>
      </c>
      <c r="D6685" s="125" t="n"/>
    </row>
    <row r="6686">
      <c r="A6686" s="126" t="n">
        <v>46183</v>
      </c>
      <c r="B6686" s="125" t="inlineStr">
        <is>
          <t>Tomato Soup</t>
        </is>
      </c>
      <c r="C6686" s="127" t="n">
        <v>4</v>
      </c>
      <c r="D6686" s="125" t="n"/>
    </row>
    <row r="6687">
      <c r="A6687" s="126" t="n">
        <v>46183</v>
      </c>
      <c r="B6687" s="125" t="inlineStr">
        <is>
          <t>Spaghetti Carbonara</t>
        </is>
      </c>
      <c r="C6687" s="127" t="n">
        <v>26</v>
      </c>
      <c r="D6687" s="125" t="n"/>
    </row>
    <row r="6688">
      <c r="A6688" s="126" t="n">
        <v>46183</v>
      </c>
      <c r="B6688" s="125" t="inlineStr">
        <is>
          <t>Pizza Margherita</t>
        </is>
      </c>
      <c r="C6688" s="127" t="n">
        <v>31</v>
      </c>
      <c r="D6688" s="125" t="n"/>
    </row>
    <row r="6689">
      <c r="A6689" s="126" t="n">
        <v>46183</v>
      </c>
      <c r="B6689" s="125" t="inlineStr">
        <is>
          <t>Wiener Schnitzel</t>
        </is>
      </c>
      <c r="C6689" s="127" t="n">
        <v>22</v>
      </c>
      <c r="D6689" s="125" t="n"/>
    </row>
    <row r="6690">
      <c r="A6690" s="126" t="n">
        <v>46183</v>
      </c>
      <c r="B6690" s="125" t="inlineStr">
        <is>
          <t>Salmon Fillet</t>
        </is>
      </c>
      <c r="C6690" s="127" t="n">
        <v>7</v>
      </c>
      <c r="D6690" s="125" t="n"/>
    </row>
    <row r="6691">
      <c r="A6691" s="126" t="n">
        <v>46183</v>
      </c>
      <c r="B6691" s="125" t="inlineStr">
        <is>
          <t>Mushroom Risotto</t>
        </is>
      </c>
      <c r="C6691" s="127" t="n">
        <v>4</v>
      </c>
      <c r="D6691" s="125" t="n"/>
    </row>
    <row r="6692">
      <c r="A6692" s="126" t="n">
        <v>46183</v>
      </c>
      <c r="B6692" s="125" t="inlineStr">
        <is>
          <t>Cheeseburger</t>
        </is>
      </c>
      <c r="C6692" s="127" t="n">
        <v>19</v>
      </c>
      <c r="D6692" s="125" t="n"/>
    </row>
    <row r="6693">
      <c r="A6693" s="126" t="n">
        <v>46183</v>
      </c>
      <c r="B6693" s="125" t="inlineStr">
        <is>
          <t>Tiramisu</t>
        </is>
      </c>
      <c r="C6693" s="127" t="n">
        <v>17</v>
      </c>
      <c r="D6693" s="125" t="n"/>
    </row>
    <row r="6694">
      <c r="A6694" s="126" t="n">
        <v>46183</v>
      </c>
      <c r="B6694" s="125" t="inlineStr">
        <is>
          <t>Chocolate Fondant</t>
        </is>
      </c>
      <c r="C6694" s="127" t="n">
        <v>8</v>
      </c>
      <c r="D6694" s="125" t="n"/>
    </row>
    <row r="6695">
      <c r="A6695" s="126" t="n">
        <v>46183</v>
      </c>
      <c r="B6695" s="125" t="inlineStr">
        <is>
          <t>Lemon Sorbet</t>
        </is>
      </c>
      <c r="C6695" s="127" t="n">
        <v>5</v>
      </c>
      <c r="D6695" s="125" t="n"/>
    </row>
    <row r="6696">
      <c r="A6696" s="126" t="n">
        <v>46183</v>
      </c>
      <c r="B6696" s="125" t="inlineStr">
        <is>
          <t>Espresso</t>
        </is>
      </c>
      <c r="C6696" s="127" t="n">
        <v>34</v>
      </c>
      <c r="D6696" s="125" t="n"/>
    </row>
    <row r="6697">
      <c r="A6697" s="126" t="n">
        <v>46183</v>
      </c>
      <c r="B6697" s="125" t="inlineStr">
        <is>
          <t>Cappuccino</t>
        </is>
      </c>
      <c r="C6697" s="127" t="n">
        <v>29</v>
      </c>
      <c r="D6697" s="125" t="n"/>
    </row>
    <row r="6698">
      <c r="A6698" s="126" t="n">
        <v>46183</v>
      </c>
      <c r="B6698" s="125" t="inlineStr">
        <is>
          <t>Homemade Lemonade</t>
        </is>
      </c>
      <c r="C6698" s="127" t="n">
        <v>38</v>
      </c>
      <c r="D6698" s="125" t="n"/>
    </row>
    <row r="6699">
      <c r="A6699" s="126" t="n">
        <v>46184</v>
      </c>
      <c r="B6699" s="125" t="inlineStr">
        <is>
          <t>Bruschetta</t>
        </is>
      </c>
      <c r="C6699" s="127" t="n">
        <v>15</v>
      </c>
      <c r="D6699" s="125" t="n"/>
    </row>
    <row r="6700">
      <c r="A6700" s="126" t="n">
        <v>46184</v>
      </c>
      <c r="B6700" s="125" t="inlineStr">
        <is>
          <t>Caesar Salad</t>
        </is>
      </c>
      <c r="C6700" s="127" t="n">
        <v>14</v>
      </c>
      <c r="D6700" s="125" t="n"/>
    </row>
    <row r="6701">
      <c r="A6701" s="126" t="n">
        <v>46184</v>
      </c>
      <c r="B6701" s="125" t="inlineStr">
        <is>
          <t>Tomato Soup</t>
        </is>
      </c>
      <c r="C6701" s="127" t="n">
        <v>3</v>
      </c>
      <c r="D6701" s="125" t="n"/>
    </row>
    <row r="6702">
      <c r="A6702" s="126" t="n">
        <v>46184</v>
      </c>
      <c r="B6702" s="125" t="inlineStr">
        <is>
          <t>Spaghetti Carbonara</t>
        </is>
      </c>
      <c r="C6702" s="127" t="n">
        <v>26</v>
      </c>
      <c r="D6702" s="125" t="n"/>
    </row>
    <row r="6703">
      <c r="A6703" s="126" t="n">
        <v>46184</v>
      </c>
      <c r="B6703" s="125" t="inlineStr">
        <is>
          <t>Pizza Margherita</t>
        </is>
      </c>
      <c r="C6703" s="127" t="n">
        <v>30</v>
      </c>
      <c r="D6703" s="125" t="n"/>
    </row>
    <row r="6704">
      <c r="A6704" s="126" t="n">
        <v>46184</v>
      </c>
      <c r="B6704" s="125" t="inlineStr">
        <is>
          <t>Wiener Schnitzel</t>
        </is>
      </c>
      <c r="C6704" s="127" t="n">
        <v>22</v>
      </c>
      <c r="D6704" s="125" t="n"/>
    </row>
    <row r="6705">
      <c r="A6705" s="126" t="n">
        <v>46184</v>
      </c>
      <c r="B6705" s="125" t="inlineStr">
        <is>
          <t>Salmon Fillet</t>
        </is>
      </c>
      <c r="C6705" s="127" t="n">
        <v>6</v>
      </c>
      <c r="D6705" s="125" t="n"/>
    </row>
    <row r="6706">
      <c r="A6706" s="126" t="n">
        <v>46184</v>
      </c>
      <c r="B6706" s="125" t="inlineStr">
        <is>
          <t>Mushroom Risotto</t>
        </is>
      </c>
      <c r="C6706" s="127" t="n">
        <v>6</v>
      </c>
      <c r="D6706" s="125" t="n"/>
    </row>
    <row r="6707">
      <c r="A6707" s="126" t="n">
        <v>46184</v>
      </c>
      <c r="B6707" s="125" t="inlineStr">
        <is>
          <t>Cheeseburger</t>
        </is>
      </c>
      <c r="C6707" s="127" t="n">
        <v>27</v>
      </c>
      <c r="D6707" s="125" t="n"/>
    </row>
    <row r="6708">
      <c r="A6708" s="126" t="n">
        <v>46184</v>
      </c>
      <c r="B6708" s="125" t="inlineStr">
        <is>
          <t>Tiramisu</t>
        </is>
      </c>
      <c r="C6708" s="127" t="n">
        <v>21</v>
      </c>
      <c r="D6708" s="125" t="n"/>
    </row>
    <row r="6709">
      <c r="A6709" s="126" t="n">
        <v>46184</v>
      </c>
      <c r="B6709" s="125" t="inlineStr">
        <is>
          <t>Chocolate Fondant</t>
        </is>
      </c>
      <c r="C6709" s="127" t="n">
        <v>4</v>
      </c>
      <c r="D6709" s="125" t="n"/>
    </row>
    <row r="6710">
      <c r="A6710" s="126" t="n">
        <v>46184</v>
      </c>
      <c r="B6710" s="125" t="inlineStr">
        <is>
          <t>Lemon Sorbet</t>
        </is>
      </c>
      <c r="C6710" s="127" t="n">
        <v>5</v>
      </c>
      <c r="D6710" s="125" t="n"/>
    </row>
    <row r="6711">
      <c r="A6711" s="126" t="n">
        <v>46184</v>
      </c>
      <c r="B6711" s="125" t="inlineStr">
        <is>
          <t>Espresso</t>
        </is>
      </c>
      <c r="C6711" s="127" t="n">
        <v>32</v>
      </c>
      <c r="D6711" s="125" t="n"/>
    </row>
    <row r="6712">
      <c r="A6712" s="126" t="n">
        <v>46184</v>
      </c>
      <c r="B6712" s="125" t="inlineStr">
        <is>
          <t>Cappuccino</t>
        </is>
      </c>
      <c r="C6712" s="127" t="n">
        <v>31</v>
      </c>
      <c r="D6712" s="125" t="n"/>
    </row>
    <row r="6713">
      <c r="A6713" s="126" t="n">
        <v>46184</v>
      </c>
      <c r="B6713" s="125" t="inlineStr">
        <is>
          <t>Homemade Lemonade</t>
        </is>
      </c>
      <c r="C6713" s="127" t="n">
        <v>43</v>
      </c>
      <c r="D6713" s="125" t="n"/>
    </row>
    <row r="6714">
      <c r="A6714" s="126" t="n">
        <v>46185</v>
      </c>
      <c r="B6714" s="125" t="inlineStr">
        <is>
          <t>Bruschetta</t>
        </is>
      </c>
      <c r="C6714" s="127" t="n">
        <v>29</v>
      </c>
      <c r="D6714" s="125" t="n"/>
    </row>
    <row r="6715">
      <c r="A6715" s="126" t="n">
        <v>46185</v>
      </c>
      <c r="B6715" s="125" t="inlineStr">
        <is>
          <t>Caesar Salad</t>
        </is>
      </c>
      <c r="C6715" s="127" t="n">
        <v>22</v>
      </c>
      <c r="D6715" s="125" t="n"/>
    </row>
    <row r="6716">
      <c r="A6716" s="126" t="n">
        <v>46185</v>
      </c>
      <c r="B6716" s="125" t="inlineStr">
        <is>
          <t>Tomato Soup</t>
        </is>
      </c>
      <c r="C6716" s="127" t="n">
        <v>6</v>
      </c>
      <c r="D6716" s="125" t="n"/>
    </row>
    <row r="6717">
      <c r="A6717" s="126" t="n">
        <v>46185</v>
      </c>
      <c r="B6717" s="125" t="inlineStr">
        <is>
          <t>Spaghetti Carbonara</t>
        </is>
      </c>
      <c r="C6717" s="127" t="n">
        <v>40</v>
      </c>
      <c r="D6717" s="125" t="n"/>
    </row>
    <row r="6718">
      <c r="A6718" s="126" t="n">
        <v>46185</v>
      </c>
      <c r="B6718" s="125" t="inlineStr">
        <is>
          <t>Pizza Margherita</t>
        </is>
      </c>
      <c r="C6718" s="127" t="n">
        <v>43</v>
      </c>
      <c r="D6718" s="125" t="n"/>
    </row>
    <row r="6719">
      <c r="A6719" s="126" t="n">
        <v>46185</v>
      </c>
      <c r="B6719" s="125" t="inlineStr">
        <is>
          <t>Wiener Schnitzel</t>
        </is>
      </c>
      <c r="C6719" s="127" t="n">
        <v>29</v>
      </c>
      <c r="D6719" s="125" t="n"/>
    </row>
    <row r="6720">
      <c r="A6720" s="126" t="n">
        <v>46185</v>
      </c>
      <c r="B6720" s="125" t="inlineStr">
        <is>
          <t>Salmon Fillet</t>
        </is>
      </c>
      <c r="C6720" s="127" t="n">
        <v>6</v>
      </c>
      <c r="D6720" s="125" t="n"/>
    </row>
    <row r="6721">
      <c r="A6721" s="126" t="n">
        <v>46185</v>
      </c>
      <c r="B6721" s="125" t="inlineStr">
        <is>
          <t>Mushroom Risotto</t>
        </is>
      </c>
      <c r="C6721" s="127" t="n">
        <v>9</v>
      </c>
      <c r="D6721" s="125" t="n"/>
    </row>
    <row r="6722">
      <c r="A6722" s="126" t="n">
        <v>46185</v>
      </c>
      <c r="B6722" s="125" t="inlineStr">
        <is>
          <t>Cheeseburger</t>
        </is>
      </c>
      <c r="C6722" s="127" t="n">
        <v>33</v>
      </c>
      <c r="D6722" s="125" t="n"/>
    </row>
    <row r="6723">
      <c r="A6723" s="126" t="n">
        <v>46185</v>
      </c>
      <c r="B6723" s="125" t="inlineStr">
        <is>
          <t>Tiramisu</t>
        </is>
      </c>
      <c r="C6723" s="127" t="n">
        <v>26</v>
      </c>
      <c r="D6723" s="125" t="n"/>
    </row>
    <row r="6724">
      <c r="A6724" s="126" t="n">
        <v>46185</v>
      </c>
      <c r="B6724" s="125" t="inlineStr">
        <is>
          <t>Chocolate Fondant</t>
        </is>
      </c>
      <c r="C6724" s="127" t="n">
        <v>8</v>
      </c>
      <c r="D6724" s="125" t="n"/>
    </row>
    <row r="6725">
      <c r="A6725" s="126" t="n">
        <v>46185</v>
      </c>
      <c r="B6725" s="125" t="inlineStr">
        <is>
          <t>Lemon Sorbet</t>
        </is>
      </c>
      <c r="C6725" s="127" t="n">
        <v>6</v>
      </c>
      <c r="D6725" s="125" t="n"/>
    </row>
    <row r="6726">
      <c r="A6726" s="126" t="n">
        <v>46185</v>
      </c>
      <c r="B6726" s="125" t="inlineStr">
        <is>
          <t>Espresso</t>
        </is>
      </c>
      <c r="C6726" s="127" t="n">
        <v>47</v>
      </c>
      <c r="D6726" s="125" t="n"/>
    </row>
    <row r="6727">
      <c r="A6727" s="126" t="n">
        <v>46185</v>
      </c>
      <c r="B6727" s="125" t="inlineStr">
        <is>
          <t>Cappuccino</t>
        </is>
      </c>
      <c r="C6727" s="127" t="n">
        <v>42</v>
      </c>
      <c r="D6727" s="125" t="n"/>
    </row>
    <row r="6728">
      <c r="A6728" s="126" t="n">
        <v>46185</v>
      </c>
      <c r="B6728" s="125" t="inlineStr">
        <is>
          <t>Homemade Lemonade</t>
        </is>
      </c>
      <c r="C6728" s="127" t="n">
        <v>53</v>
      </c>
      <c r="D6728" s="125" t="n"/>
    </row>
    <row r="6729">
      <c r="A6729" s="126" t="n">
        <v>46186</v>
      </c>
      <c r="B6729" s="125" t="inlineStr">
        <is>
          <t>Bruschetta</t>
        </is>
      </c>
      <c r="C6729" s="127" t="n">
        <v>21</v>
      </c>
      <c r="D6729" s="125" t="n"/>
    </row>
    <row r="6730">
      <c r="A6730" s="126" t="n">
        <v>46186</v>
      </c>
      <c r="B6730" s="125" t="inlineStr">
        <is>
          <t>Caesar Salad</t>
        </is>
      </c>
      <c r="C6730" s="127" t="n">
        <v>21</v>
      </c>
      <c r="D6730" s="125" t="n"/>
    </row>
    <row r="6731">
      <c r="A6731" s="126" t="n">
        <v>46186</v>
      </c>
      <c r="B6731" s="125" t="inlineStr">
        <is>
          <t>Tomato Soup</t>
        </is>
      </c>
      <c r="C6731" s="127" t="n">
        <v>6</v>
      </c>
      <c r="D6731" s="125" t="n"/>
    </row>
    <row r="6732">
      <c r="A6732" s="126" t="n">
        <v>46186</v>
      </c>
      <c r="B6732" s="125" t="inlineStr">
        <is>
          <t>Spaghetti Carbonara</t>
        </is>
      </c>
      <c r="C6732" s="127" t="n">
        <v>34</v>
      </c>
      <c r="D6732" s="125" t="n"/>
    </row>
    <row r="6733">
      <c r="A6733" s="126" t="n">
        <v>46186</v>
      </c>
      <c r="B6733" s="125" t="inlineStr">
        <is>
          <t>Pizza Margherita</t>
        </is>
      </c>
      <c r="C6733" s="127" t="n">
        <v>52</v>
      </c>
      <c r="D6733" s="125" t="n"/>
    </row>
    <row r="6734">
      <c r="A6734" s="126" t="n">
        <v>46186</v>
      </c>
      <c r="B6734" s="125" t="inlineStr">
        <is>
          <t>Wiener Schnitzel</t>
        </is>
      </c>
      <c r="C6734" s="127" t="n">
        <v>22</v>
      </c>
      <c r="D6734" s="125" t="n"/>
    </row>
    <row r="6735">
      <c r="A6735" s="126" t="n">
        <v>46186</v>
      </c>
      <c r="B6735" s="125" t="inlineStr">
        <is>
          <t>Salmon Fillet</t>
        </is>
      </c>
      <c r="C6735" s="127" t="n">
        <v>10</v>
      </c>
      <c r="D6735" s="125" t="n"/>
    </row>
    <row r="6736">
      <c r="A6736" s="126" t="n">
        <v>46186</v>
      </c>
      <c r="B6736" s="125" t="inlineStr">
        <is>
          <t>Mushroom Risotto</t>
        </is>
      </c>
      <c r="C6736" s="127" t="n">
        <v>10</v>
      </c>
      <c r="D6736" s="125" t="n"/>
    </row>
    <row r="6737">
      <c r="A6737" s="126" t="n">
        <v>46186</v>
      </c>
      <c r="B6737" s="125" t="inlineStr">
        <is>
          <t>Cheeseburger</t>
        </is>
      </c>
      <c r="C6737" s="127" t="n">
        <v>32</v>
      </c>
      <c r="D6737" s="125" t="n"/>
    </row>
    <row r="6738">
      <c r="A6738" s="126" t="n">
        <v>46186</v>
      </c>
      <c r="B6738" s="125" t="inlineStr">
        <is>
          <t>Tiramisu</t>
        </is>
      </c>
      <c r="C6738" s="127" t="n">
        <v>35</v>
      </c>
      <c r="D6738" s="125" t="n"/>
    </row>
    <row r="6739">
      <c r="A6739" s="126" t="n">
        <v>46186</v>
      </c>
      <c r="B6739" s="125" t="inlineStr">
        <is>
          <t>Chocolate Fondant</t>
        </is>
      </c>
      <c r="C6739" s="127" t="n">
        <v>12</v>
      </c>
      <c r="D6739" s="125" t="n"/>
    </row>
    <row r="6740">
      <c r="A6740" s="126" t="n">
        <v>46186</v>
      </c>
      <c r="B6740" s="125" t="inlineStr">
        <is>
          <t>Lemon Sorbet</t>
        </is>
      </c>
      <c r="C6740" s="127" t="n">
        <v>10</v>
      </c>
      <c r="D6740" s="125" t="n"/>
    </row>
    <row r="6741">
      <c r="A6741" s="126" t="n">
        <v>46186</v>
      </c>
      <c r="B6741" s="125" t="inlineStr">
        <is>
          <t>Espresso</t>
        </is>
      </c>
      <c r="C6741" s="127" t="n">
        <v>61</v>
      </c>
      <c r="D6741" s="125" t="n"/>
    </row>
    <row r="6742">
      <c r="A6742" s="126" t="n">
        <v>46186</v>
      </c>
      <c r="B6742" s="125" t="inlineStr">
        <is>
          <t>Cappuccino</t>
        </is>
      </c>
      <c r="C6742" s="127" t="n">
        <v>55</v>
      </c>
      <c r="D6742" s="125" t="n"/>
    </row>
    <row r="6743">
      <c r="A6743" s="126" t="n">
        <v>46186</v>
      </c>
      <c r="B6743" s="125" t="inlineStr">
        <is>
          <t>Homemade Lemonade</t>
        </is>
      </c>
      <c r="C6743" s="127" t="n">
        <v>67</v>
      </c>
      <c r="D6743" s="125" t="n"/>
    </row>
    <row r="6744">
      <c r="A6744" s="126" t="n">
        <v>46187</v>
      </c>
      <c r="B6744" s="125" t="inlineStr">
        <is>
          <t>Bruschetta</t>
        </is>
      </c>
      <c r="C6744" s="127" t="n">
        <v>19</v>
      </c>
      <c r="D6744" s="125" t="n"/>
    </row>
    <row r="6745">
      <c r="A6745" s="126" t="n">
        <v>46187</v>
      </c>
      <c r="B6745" s="125" t="inlineStr">
        <is>
          <t>Caesar Salad</t>
        </is>
      </c>
      <c r="C6745" s="127" t="n">
        <v>14</v>
      </c>
      <c r="D6745" s="125" t="n"/>
    </row>
    <row r="6746">
      <c r="A6746" s="126" t="n">
        <v>46187</v>
      </c>
      <c r="B6746" s="125" t="inlineStr">
        <is>
          <t>Tomato Soup</t>
        </is>
      </c>
      <c r="C6746" s="127" t="n">
        <v>4</v>
      </c>
      <c r="D6746" s="125" t="n"/>
    </row>
    <row r="6747">
      <c r="A6747" s="126" t="n">
        <v>46187</v>
      </c>
      <c r="B6747" s="125" t="inlineStr">
        <is>
          <t>Spaghetti Carbonara</t>
        </is>
      </c>
      <c r="C6747" s="127" t="n">
        <v>46</v>
      </c>
      <c r="D6747" s="125" t="n"/>
    </row>
    <row r="6748">
      <c r="A6748" s="126" t="n">
        <v>46187</v>
      </c>
      <c r="B6748" s="125" t="inlineStr">
        <is>
          <t>Pizza Margherita</t>
        </is>
      </c>
      <c r="C6748" s="127" t="n">
        <v>41</v>
      </c>
      <c r="D6748" s="125" t="n"/>
    </row>
    <row r="6749">
      <c r="A6749" s="126" t="n">
        <v>46187</v>
      </c>
      <c r="B6749" s="125" t="inlineStr">
        <is>
          <t>Wiener Schnitzel</t>
        </is>
      </c>
      <c r="C6749" s="127" t="n">
        <v>22</v>
      </c>
      <c r="D6749" s="125" t="n"/>
    </row>
    <row r="6750">
      <c r="A6750" s="126" t="n">
        <v>46187</v>
      </c>
      <c r="B6750" s="125" t="inlineStr">
        <is>
          <t>Salmon Fillet</t>
        </is>
      </c>
      <c r="C6750" s="127" t="n">
        <v>8</v>
      </c>
      <c r="D6750" s="125" t="n"/>
    </row>
    <row r="6751">
      <c r="A6751" s="126" t="n">
        <v>46187</v>
      </c>
      <c r="B6751" s="125" t="inlineStr">
        <is>
          <t>Mushroom Risotto</t>
        </is>
      </c>
      <c r="C6751" s="127" t="n">
        <v>5</v>
      </c>
      <c r="D6751" s="125" t="n"/>
    </row>
    <row r="6752">
      <c r="A6752" s="126" t="n">
        <v>46187</v>
      </c>
      <c r="B6752" s="125" t="inlineStr">
        <is>
          <t>Cheeseburger</t>
        </is>
      </c>
      <c r="C6752" s="127" t="n">
        <v>27</v>
      </c>
      <c r="D6752" s="125" t="n"/>
    </row>
    <row r="6753">
      <c r="A6753" s="126" t="n">
        <v>46187</v>
      </c>
      <c r="B6753" s="125" t="inlineStr">
        <is>
          <t>Tiramisu</t>
        </is>
      </c>
      <c r="C6753" s="127" t="n">
        <v>23</v>
      </c>
      <c r="D6753" s="125" t="n"/>
    </row>
    <row r="6754">
      <c r="A6754" s="126" t="n">
        <v>46187</v>
      </c>
      <c r="B6754" s="125" t="inlineStr">
        <is>
          <t>Chocolate Fondant</t>
        </is>
      </c>
      <c r="C6754" s="127" t="n">
        <v>8</v>
      </c>
      <c r="D6754" s="125" t="n"/>
    </row>
    <row r="6755">
      <c r="A6755" s="126" t="n">
        <v>46187</v>
      </c>
      <c r="B6755" s="125" t="inlineStr">
        <is>
          <t>Lemon Sorbet</t>
        </is>
      </c>
      <c r="C6755" s="127" t="n">
        <v>6</v>
      </c>
      <c r="D6755" s="125" t="n"/>
    </row>
    <row r="6756">
      <c r="A6756" s="126" t="n">
        <v>46187</v>
      </c>
      <c r="B6756" s="125" t="inlineStr">
        <is>
          <t>Espresso</t>
        </is>
      </c>
      <c r="C6756" s="127" t="n">
        <v>52</v>
      </c>
      <c r="D6756" s="125" t="n"/>
    </row>
    <row r="6757">
      <c r="A6757" s="126" t="n">
        <v>46187</v>
      </c>
      <c r="B6757" s="125" t="inlineStr">
        <is>
          <t>Cappuccino</t>
        </is>
      </c>
      <c r="C6757" s="127" t="n">
        <v>42</v>
      </c>
      <c r="D6757" s="125" t="n"/>
    </row>
    <row r="6758">
      <c r="A6758" s="126" t="n">
        <v>46187</v>
      </c>
      <c r="B6758" s="125" t="inlineStr">
        <is>
          <t>Homemade Lemonade</t>
        </is>
      </c>
      <c r="C6758" s="127" t="n">
        <v>42</v>
      </c>
      <c r="D6758" s="125" t="n"/>
    </row>
    <row r="6759">
      <c r="A6759" s="126" t="n">
        <v>46189</v>
      </c>
      <c r="B6759" s="125" t="inlineStr">
        <is>
          <t>Bruschetta</t>
        </is>
      </c>
      <c r="C6759" s="127" t="n">
        <v>12</v>
      </c>
      <c r="D6759" s="125" t="n"/>
    </row>
    <row r="6760">
      <c r="A6760" s="126" t="n">
        <v>46189</v>
      </c>
      <c r="B6760" s="125" t="inlineStr">
        <is>
          <t>Caesar Salad</t>
        </is>
      </c>
      <c r="C6760" s="127" t="n">
        <v>8</v>
      </c>
      <c r="D6760" s="125" t="n"/>
    </row>
    <row r="6761">
      <c r="A6761" s="126" t="n">
        <v>46189</v>
      </c>
      <c r="B6761" s="125" t="inlineStr">
        <is>
          <t>Tomato Soup</t>
        </is>
      </c>
      <c r="C6761" s="127" t="n">
        <v>4</v>
      </c>
      <c r="D6761" s="125" t="n"/>
    </row>
    <row r="6762">
      <c r="A6762" s="126" t="n">
        <v>46189</v>
      </c>
      <c r="B6762" s="125" t="inlineStr">
        <is>
          <t>Spaghetti Carbonara</t>
        </is>
      </c>
      <c r="C6762" s="127" t="n">
        <v>18</v>
      </c>
      <c r="D6762" s="125" t="n"/>
    </row>
    <row r="6763">
      <c r="A6763" s="126" t="n">
        <v>46189</v>
      </c>
      <c r="B6763" s="125" t="inlineStr">
        <is>
          <t>Pizza Margherita</t>
        </is>
      </c>
      <c r="C6763" s="127" t="n">
        <v>25</v>
      </c>
      <c r="D6763" s="125" t="n"/>
    </row>
    <row r="6764">
      <c r="A6764" s="126" t="n">
        <v>46189</v>
      </c>
      <c r="B6764" s="125" t="inlineStr">
        <is>
          <t>Wiener Schnitzel</t>
        </is>
      </c>
      <c r="C6764" s="127" t="n">
        <v>16</v>
      </c>
      <c r="D6764" s="125" t="n"/>
    </row>
    <row r="6765">
      <c r="A6765" s="126" t="n">
        <v>46189</v>
      </c>
      <c r="B6765" s="125" t="inlineStr">
        <is>
          <t>Salmon Fillet</t>
        </is>
      </c>
      <c r="C6765" s="127" t="n">
        <v>5</v>
      </c>
      <c r="D6765" s="125" t="n"/>
    </row>
    <row r="6766">
      <c r="A6766" s="126" t="n">
        <v>46189</v>
      </c>
      <c r="B6766" s="125" t="inlineStr">
        <is>
          <t>Mushroom Risotto</t>
        </is>
      </c>
      <c r="C6766" s="127" t="n">
        <v>3</v>
      </c>
      <c r="D6766" s="125" t="n"/>
    </row>
    <row r="6767">
      <c r="A6767" s="126" t="n">
        <v>46189</v>
      </c>
      <c r="B6767" s="125" t="inlineStr">
        <is>
          <t>Cheeseburger</t>
        </is>
      </c>
      <c r="C6767" s="127" t="n">
        <v>26</v>
      </c>
      <c r="D6767" s="125" t="n"/>
    </row>
    <row r="6768">
      <c r="A6768" s="126" t="n">
        <v>46189</v>
      </c>
      <c r="B6768" s="125" t="inlineStr">
        <is>
          <t>Tiramisu</t>
        </is>
      </c>
      <c r="C6768" s="127" t="n">
        <v>17</v>
      </c>
      <c r="D6768" s="125" t="n"/>
    </row>
    <row r="6769">
      <c r="A6769" s="126" t="n">
        <v>46189</v>
      </c>
      <c r="B6769" s="125" t="inlineStr">
        <is>
          <t>Chocolate Fondant</t>
        </is>
      </c>
      <c r="C6769" s="127" t="n">
        <v>4</v>
      </c>
      <c r="D6769" s="125" t="n"/>
    </row>
    <row r="6770">
      <c r="A6770" s="126" t="n">
        <v>46189</v>
      </c>
      <c r="B6770" s="125" t="inlineStr">
        <is>
          <t>Lemon Sorbet</t>
        </is>
      </c>
      <c r="C6770" s="127" t="n">
        <v>4</v>
      </c>
      <c r="D6770" s="125" t="n"/>
    </row>
    <row r="6771">
      <c r="A6771" s="126" t="n">
        <v>46189</v>
      </c>
      <c r="B6771" s="125" t="inlineStr">
        <is>
          <t>Espresso</t>
        </is>
      </c>
      <c r="C6771" s="127" t="n">
        <v>24</v>
      </c>
      <c r="D6771" s="125" t="n"/>
    </row>
    <row r="6772">
      <c r="A6772" s="126" t="n">
        <v>46189</v>
      </c>
      <c r="B6772" s="125" t="inlineStr">
        <is>
          <t>Cappuccino</t>
        </is>
      </c>
      <c r="C6772" s="127" t="n">
        <v>25</v>
      </c>
      <c r="D6772" s="125" t="n"/>
    </row>
    <row r="6773">
      <c r="A6773" s="126" t="n">
        <v>46189</v>
      </c>
      <c r="B6773" s="125" t="inlineStr">
        <is>
          <t>Homemade Lemonade</t>
        </is>
      </c>
      <c r="C6773" s="127" t="n">
        <v>22</v>
      </c>
      <c r="D6773" s="125" t="n"/>
    </row>
    <row r="6774">
      <c r="A6774" s="126" t="n">
        <v>46190</v>
      </c>
      <c r="B6774" s="125" t="inlineStr">
        <is>
          <t>Bruschetta</t>
        </is>
      </c>
      <c r="C6774" s="127" t="n">
        <v>15</v>
      </c>
      <c r="D6774" s="125" t="n"/>
    </row>
    <row r="6775">
      <c r="A6775" s="126" t="n">
        <v>46190</v>
      </c>
      <c r="B6775" s="125" t="inlineStr">
        <is>
          <t>Caesar Salad</t>
        </is>
      </c>
      <c r="C6775" s="127" t="n">
        <v>13</v>
      </c>
      <c r="D6775" s="125" t="n"/>
    </row>
    <row r="6776">
      <c r="A6776" s="126" t="n">
        <v>46190</v>
      </c>
      <c r="B6776" s="125" t="inlineStr">
        <is>
          <t>Tomato Soup</t>
        </is>
      </c>
      <c r="C6776" s="127" t="n">
        <v>5</v>
      </c>
      <c r="D6776" s="125" t="n"/>
    </row>
    <row r="6777">
      <c r="A6777" s="126" t="n">
        <v>46190</v>
      </c>
      <c r="B6777" s="125" t="inlineStr">
        <is>
          <t>Spaghetti Carbonara</t>
        </is>
      </c>
      <c r="C6777" s="127" t="n">
        <v>30</v>
      </c>
      <c r="D6777" s="125" t="n"/>
    </row>
    <row r="6778">
      <c r="A6778" s="126" t="n">
        <v>46190</v>
      </c>
      <c r="B6778" s="125" t="inlineStr">
        <is>
          <t>Pizza Margherita</t>
        </is>
      </c>
      <c r="C6778" s="127" t="n">
        <v>29</v>
      </c>
      <c r="D6778" s="125" t="n"/>
    </row>
    <row r="6779">
      <c r="A6779" s="126" t="n">
        <v>46190</v>
      </c>
      <c r="B6779" s="125" t="inlineStr">
        <is>
          <t>Wiener Schnitzel</t>
        </is>
      </c>
      <c r="C6779" s="127" t="n">
        <v>21</v>
      </c>
      <c r="D6779" s="125" t="n"/>
    </row>
    <row r="6780">
      <c r="A6780" s="126" t="n">
        <v>46190</v>
      </c>
      <c r="B6780" s="125" t="inlineStr">
        <is>
          <t>Salmon Fillet</t>
        </is>
      </c>
      <c r="C6780" s="127" t="n">
        <v>6</v>
      </c>
      <c r="D6780" s="125" t="n"/>
    </row>
    <row r="6781">
      <c r="A6781" s="126" t="n">
        <v>46190</v>
      </c>
      <c r="B6781" s="125" t="inlineStr">
        <is>
          <t>Mushroom Risotto</t>
        </is>
      </c>
      <c r="C6781" s="127" t="n">
        <v>5</v>
      </c>
      <c r="D6781" s="125" t="n"/>
    </row>
    <row r="6782">
      <c r="A6782" s="126" t="n">
        <v>46190</v>
      </c>
      <c r="B6782" s="125" t="inlineStr">
        <is>
          <t>Cheeseburger</t>
        </is>
      </c>
      <c r="C6782" s="127" t="n">
        <v>20</v>
      </c>
      <c r="D6782" s="125" t="n"/>
    </row>
    <row r="6783">
      <c r="A6783" s="126" t="n">
        <v>46190</v>
      </c>
      <c r="B6783" s="125" t="inlineStr">
        <is>
          <t>Tiramisu</t>
        </is>
      </c>
      <c r="C6783" s="127" t="n">
        <v>11</v>
      </c>
      <c r="D6783" s="125" t="n"/>
    </row>
    <row r="6784">
      <c r="A6784" s="126" t="n">
        <v>46190</v>
      </c>
      <c r="B6784" s="125" t="inlineStr">
        <is>
          <t>Chocolate Fondant</t>
        </is>
      </c>
      <c r="C6784" s="127" t="n">
        <v>7</v>
      </c>
      <c r="D6784" s="125" t="n"/>
    </row>
    <row r="6785">
      <c r="A6785" s="126" t="n">
        <v>46190</v>
      </c>
      <c r="B6785" s="125" t="inlineStr">
        <is>
          <t>Lemon Sorbet</t>
        </is>
      </c>
      <c r="C6785" s="127" t="n">
        <v>3</v>
      </c>
      <c r="D6785" s="125" t="n"/>
    </row>
    <row r="6786">
      <c r="A6786" s="126" t="n">
        <v>46190</v>
      </c>
      <c r="B6786" s="125" t="inlineStr">
        <is>
          <t>Espresso</t>
        </is>
      </c>
      <c r="C6786" s="127" t="n">
        <v>34</v>
      </c>
      <c r="D6786" s="125" t="n"/>
    </row>
    <row r="6787">
      <c r="A6787" s="126" t="n">
        <v>46190</v>
      </c>
      <c r="B6787" s="125" t="inlineStr">
        <is>
          <t>Cappuccino</t>
        </is>
      </c>
      <c r="C6787" s="127" t="n">
        <v>31</v>
      </c>
      <c r="D6787" s="125" t="n"/>
    </row>
    <row r="6788">
      <c r="A6788" s="126" t="n">
        <v>46190</v>
      </c>
      <c r="B6788" s="125" t="inlineStr">
        <is>
          <t>Homemade Lemonade</t>
        </is>
      </c>
      <c r="C6788" s="127" t="n">
        <v>34</v>
      </c>
      <c r="D6788" s="125" t="n"/>
    </row>
    <row r="6789">
      <c r="A6789" s="126" t="n">
        <v>46191</v>
      </c>
      <c r="B6789" s="125" t="inlineStr">
        <is>
          <t>Bruschetta</t>
        </is>
      </c>
      <c r="C6789" s="127" t="n">
        <v>11</v>
      </c>
      <c r="D6789" s="125" t="n"/>
    </row>
    <row r="6790">
      <c r="A6790" s="126" t="n">
        <v>46191</v>
      </c>
      <c r="B6790" s="125" t="inlineStr">
        <is>
          <t>Caesar Salad</t>
        </is>
      </c>
      <c r="C6790" s="127" t="n">
        <v>11</v>
      </c>
      <c r="D6790" s="125" t="n"/>
    </row>
    <row r="6791">
      <c r="A6791" s="126" t="n">
        <v>46191</v>
      </c>
      <c r="B6791" s="125" t="inlineStr">
        <is>
          <t>Tomato Soup</t>
        </is>
      </c>
      <c r="C6791" s="127" t="n">
        <v>4</v>
      </c>
      <c r="D6791" s="125" t="n"/>
    </row>
    <row r="6792">
      <c r="A6792" s="126" t="n">
        <v>46191</v>
      </c>
      <c r="B6792" s="125" t="inlineStr">
        <is>
          <t>Spaghetti Carbonara</t>
        </is>
      </c>
      <c r="C6792" s="127" t="n">
        <v>34</v>
      </c>
      <c r="D6792" s="125" t="n"/>
    </row>
    <row r="6793">
      <c r="A6793" s="126" t="n">
        <v>46191</v>
      </c>
      <c r="B6793" s="125" t="inlineStr">
        <is>
          <t>Pizza Margherita</t>
        </is>
      </c>
      <c r="C6793" s="127" t="n">
        <v>45</v>
      </c>
      <c r="D6793" s="125" t="n"/>
    </row>
    <row r="6794">
      <c r="A6794" s="126" t="n">
        <v>46191</v>
      </c>
      <c r="B6794" s="125" t="inlineStr">
        <is>
          <t>Wiener Schnitzel</t>
        </is>
      </c>
      <c r="C6794" s="127" t="n">
        <v>14</v>
      </c>
      <c r="D6794" s="125" t="n"/>
    </row>
    <row r="6795">
      <c r="A6795" s="126" t="n">
        <v>46191</v>
      </c>
      <c r="B6795" s="125" t="inlineStr">
        <is>
          <t>Salmon Fillet</t>
        </is>
      </c>
      <c r="C6795" s="127" t="n">
        <v>8</v>
      </c>
      <c r="D6795" s="125" t="n"/>
    </row>
    <row r="6796">
      <c r="A6796" s="126" t="n">
        <v>46191</v>
      </c>
      <c r="B6796" s="125" t="inlineStr">
        <is>
          <t>Mushroom Risotto</t>
        </is>
      </c>
      <c r="C6796" s="127" t="n">
        <v>5</v>
      </c>
      <c r="D6796" s="125" t="n"/>
    </row>
    <row r="6797">
      <c r="A6797" s="126" t="n">
        <v>46191</v>
      </c>
      <c r="B6797" s="125" t="inlineStr">
        <is>
          <t>Cheeseburger</t>
        </is>
      </c>
      <c r="C6797" s="127" t="n">
        <v>28</v>
      </c>
      <c r="D6797" s="125" t="n"/>
    </row>
    <row r="6798">
      <c r="A6798" s="126" t="n">
        <v>46191</v>
      </c>
      <c r="B6798" s="125" t="inlineStr">
        <is>
          <t>Tiramisu</t>
        </is>
      </c>
      <c r="C6798" s="127" t="n">
        <v>12</v>
      </c>
      <c r="D6798" s="125" t="n"/>
    </row>
    <row r="6799">
      <c r="A6799" s="126" t="n">
        <v>46191</v>
      </c>
      <c r="B6799" s="125" t="inlineStr">
        <is>
          <t>Chocolate Fondant</t>
        </is>
      </c>
      <c r="C6799" s="127" t="n">
        <v>7</v>
      </c>
      <c r="D6799" s="125" t="n"/>
    </row>
    <row r="6800">
      <c r="A6800" s="126" t="n">
        <v>46191</v>
      </c>
      <c r="B6800" s="125" t="inlineStr">
        <is>
          <t>Lemon Sorbet</t>
        </is>
      </c>
      <c r="C6800" s="127" t="n">
        <v>6</v>
      </c>
      <c r="D6800" s="125" t="n"/>
    </row>
    <row r="6801">
      <c r="A6801" s="126" t="n">
        <v>46191</v>
      </c>
      <c r="B6801" s="125" t="inlineStr">
        <is>
          <t>Espresso</t>
        </is>
      </c>
      <c r="C6801" s="127" t="n">
        <v>36</v>
      </c>
      <c r="D6801" s="125" t="n"/>
    </row>
    <row r="6802">
      <c r="A6802" s="126" t="n">
        <v>46191</v>
      </c>
      <c r="B6802" s="125" t="inlineStr">
        <is>
          <t>Cappuccino</t>
        </is>
      </c>
      <c r="C6802" s="127" t="n">
        <v>30</v>
      </c>
      <c r="D6802" s="125" t="n"/>
    </row>
    <row r="6803">
      <c r="A6803" s="126" t="n">
        <v>46191</v>
      </c>
      <c r="B6803" s="125" t="inlineStr">
        <is>
          <t>Homemade Lemonade</t>
        </is>
      </c>
      <c r="C6803" s="127" t="n">
        <v>31</v>
      </c>
      <c r="D6803" s="125" t="n"/>
    </row>
    <row r="6804">
      <c r="A6804" s="126" t="n">
        <v>46192</v>
      </c>
      <c r="B6804" s="125" t="inlineStr">
        <is>
          <t>Bruschetta</t>
        </is>
      </c>
      <c r="C6804" s="127" t="n">
        <v>24</v>
      </c>
      <c r="D6804" s="125" t="n"/>
    </row>
    <row r="6805">
      <c r="A6805" s="126" t="n">
        <v>46192</v>
      </c>
      <c r="B6805" s="125" t="inlineStr">
        <is>
          <t>Caesar Salad</t>
        </is>
      </c>
      <c r="C6805" s="127" t="n">
        <v>13</v>
      </c>
      <c r="D6805" s="125" t="n"/>
    </row>
    <row r="6806">
      <c r="A6806" s="126" t="n">
        <v>46192</v>
      </c>
      <c r="B6806" s="125" t="inlineStr">
        <is>
          <t>Tomato Soup</t>
        </is>
      </c>
      <c r="C6806" s="127" t="n">
        <v>4</v>
      </c>
      <c r="D6806" s="125" t="n"/>
    </row>
    <row r="6807">
      <c r="A6807" s="126" t="n">
        <v>46192</v>
      </c>
      <c r="B6807" s="125" t="inlineStr">
        <is>
          <t>Spaghetti Carbonara</t>
        </is>
      </c>
      <c r="C6807" s="127" t="n">
        <v>35</v>
      </c>
      <c r="D6807" s="125" t="n"/>
    </row>
    <row r="6808">
      <c r="A6808" s="126" t="n">
        <v>46192</v>
      </c>
      <c r="B6808" s="125" t="inlineStr">
        <is>
          <t>Pizza Margherita</t>
        </is>
      </c>
      <c r="C6808" s="127" t="n">
        <v>44</v>
      </c>
      <c r="D6808" s="125" t="n"/>
    </row>
    <row r="6809">
      <c r="A6809" s="126" t="n">
        <v>46192</v>
      </c>
      <c r="B6809" s="125" t="inlineStr">
        <is>
          <t>Wiener Schnitzel</t>
        </is>
      </c>
      <c r="C6809" s="127" t="n">
        <v>36</v>
      </c>
      <c r="D6809" s="125" t="n"/>
    </row>
    <row r="6810">
      <c r="A6810" s="126" t="n">
        <v>46192</v>
      </c>
      <c r="B6810" s="125" t="inlineStr">
        <is>
          <t>Salmon Fillet</t>
        </is>
      </c>
      <c r="C6810" s="127" t="n">
        <v>10</v>
      </c>
      <c r="D6810" s="125" t="n"/>
    </row>
    <row r="6811">
      <c r="A6811" s="126" t="n">
        <v>46192</v>
      </c>
      <c r="B6811" s="125" t="inlineStr">
        <is>
          <t>Mushroom Risotto</t>
        </is>
      </c>
      <c r="C6811" s="127" t="n">
        <v>7</v>
      </c>
      <c r="D6811" s="125" t="n"/>
    </row>
    <row r="6812">
      <c r="A6812" s="126" t="n">
        <v>46192</v>
      </c>
      <c r="B6812" s="125" t="inlineStr">
        <is>
          <t>Cheeseburger</t>
        </is>
      </c>
      <c r="C6812" s="127" t="n">
        <v>36</v>
      </c>
      <c r="D6812" s="125" t="n"/>
    </row>
    <row r="6813">
      <c r="A6813" s="126" t="n">
        <v>46192</v>
      </c>
      <c r="B6813" s="125" t="inlineStr">
        <is>
          <t>Tiramisu</t>
        </is>
      </c>
      <c r="C6813" s="127" t="n">
        <v>25</v>
      </c>
      <c r="D6813" s="125" t="n"/>
    </row>
    <row r="6814">
      <c r="A6814" s="126" t="n">
        <v>46192</v>
      </c>
      <c r="B6814" s="125" t="inlineStr">
        <is>
          <t>Chocolate Fondant</t>
        </is>
      </c>
      <c r="C6814" s="127" t="n">
        <v>10</v>
      </c>
      <c r="D6814" s="125" t="n"/>
    </row>
    <row r="6815">
      <c r="A6815" s="126" t="n">
        <v>46192</v>
      </c>
      <c r="B6815" s="125" t="inlineStr">
        <is>
          <t>Lemon Sorbet</t>
        </is>
      </c>
      <c r="C6815" s="127" t="n">
        <v>7</v>
      </c>
      <c r="D6815" s="125" t="n"/>
    </row>
    <row r="6816">
      <c r="A6816" s="126" t="n">
        <v>46192</v>
      </c>
      <c r="B6816" s="125" t="inlineStr">
        <is>
          <t>Espresso</t>
        </is>
      </c>
      <c r="C6816" s="127" t="n">
        <v>57</v>
      </c>
      <c r="D6816" s="125" t="n"/>
    </row>
    <row r="6817">
      <c r="A6817" s="126" t="n">
        <v>46192</v>
      </c>
      <c r="B6817" s="125" t="inlineStr">
        <is>
          <t>Cappuccino</t>
        </is>
      </c>
      <c r="C6817" s="127" t="n">
        <v>33</v>
      </c>
      <c r="D6817" s="125" t="n"/>
    </row>
    <row r="6818">
      <c r="A6818" s="126" t="n">
        <v>46192</v>
      </c>
      <c r="B6818" s="125" t="inlineStr">
        <is>
          <t>Homemade Lemonade</t>
        </is>
      </c>
      <c r="C6818" s="127" t="n">
        <v>39</v>
      </c>
      <c r="D6818" s="125" t="n"/>
    </row>
    <row r="6819">
      <c r="A6819" s="126" t="n">
        <v>46193</v>
      </c>
      <c r="B6819" s="125" t="inlineStr">
        <is>
          <t>Bruschetta</t>
        </is>
      </c>
      <c r="C6819" s="127" t="n">
        <v>21</v>
      </c>
      <c r="D6819" s="125" t="n"/>
    </row>
    <row r="6820">
      <c r="A6820" s="126" t="n">
        <v>46193</v>
      </c>
      <c r="B6820" s="125" t="inlineStr">
        <is>
          <t>Caesar Salad</t>
        </is>
      </c>
      <c r="C6820" s="127" t="n">
        <v>16</v>
      </c>
      <c r="D6820" s="125" t="n"/>
    </row>
    <row r="6821">
      <c r="A6821" s="126" t="n">
        <v>46193</v>
      </c>
      <c r="B6821" s="125" t="inlineStr">
        <is>
          <t>Tomato Soup</t>
        </is>
      </c>
      <c r="C6821" s="127" t="n">
        <v>6</v>
      </c>
      <c r="D6821" s="125" t="n"/>
    </row>
    <row r="6822">
      <c r="A6822" s="126" t="n">
        <v>46193</v>
      </c>
      <c r="B6822" s="125" t="inlineStr">
        <is>
          <t>Spaghetti Carbonara</t>
        </is>
      </c>
      <c r="C6822" s="127" t="n">
        <v>57</v>
      </c>
      <c r="D6822" s="125" t="n"/>
    </row>
    <row r="6823">
      <c r="A6823" s="126" t="n">
        <v>46193</v>
      </c>
      <c r="B6823" s="125" t="inlineStr">
        <is>
          <t>Pizza Margherita</t>
        </is>
      </c>
      <c r="C6823" s="127" t="n">
        <v>64</v>
      </c>
      <c r="D6823" s="125" t="n"/>
    </row>
    <row r="6824">
      <c r="A6824" s="126" t="n">
        <v>46193</v>
      </c>
      <c r="B6824" s="125" t="inlineStr">
        <is>
          <t>Wiener Schnitzel</t>
        </is>
      </c>
      <c r="C6824" s="127" t="n">
        <v>32</v>
      </c>
      <c r="D6824" s="125" t="n"/>
    </row>
    <row r="6825">
      <c r="A6825" s="126" t="n">
        <v>46193</v>
      </c>
      <c r="B6825" s="125" t="inlineStr">
        <is>
          <t>Salmon Fillet</t>
        </is>
      </c>
      <c r="C6825" s="127" t="n">
        <v>11</v>
      </c>
      <c r="D6825" s="125" t="n"/>
    </row>
    <row r="6826">
      <c r="A6826" s="126" t="n">
        <v>46193</v>
      </c>
      <c r="B6826" s="125" t="inlineStr">
        <is>
          <t>Mushroom Risotto</t>
        </is>
      </c>
      <c r="C6826" s="127" t="n">
        <v>8</v>
      </c>
      <c r="D6826" s="125" t="n"/>
    </row>
    <row r="6827">
      <c r="A6827" s="126" t="n">
        <v>46193</v>
      </c>
      <c r="B6827" s="125" t="inlineStr">
        <is>
          <t>Cheeseburger</t>
        </is>
      </c>
      <c r="C6827" s="127" t="n">
        <v>29</v>
      </c>
      <c r="D6827" s="125" t="n"/>
    </row>
    <row r="6828">
      <c r="A6828" s="126" t="n">
        <v>46193</v>
      </c>
      <c r="B6828" s="125" t="inlineStr">
        <is>
          <t>Tiramisu</t>
        </is>
      </c>
      <c r="C6828" s="127" t="n">
        <v>29</v>
      </c>
      <c r="D6828" s="125" t="n"/>
    </row>
    <row r="6829">
      <c r="A6829" s="126" t="n">
        <v>46193</v>
      </c>
      <c r="B6829" s="125" t="inlineStr">
        <is>
          <t>Chocolate Fondant</t>
        </is>
      </c>
      <c r="C6829" s="127" t="n">
        <v>8</v>
      </c>
      <c r="D6829" s="125" t="n"/>
    </row>
    <row r="6830">
      <c r="A6830" s="126" t="n">
        <v>46193</v>
      </c>
      <c r="B6830" s="125" t="inlineStr">
        <is>
          <t>Lemon Sorbet</t>
        </is>
      </c>
      <c r="C6830" s="127" t="n">
        <v>9</v>
      </c>
      <c r="D6830" s="125" t="n"/>
    </row>
    <row r="6831">
      <c r="A6831" s="126" t="n">
        <v>46193</v>
      </c>
      <c r="B6831" s="125" t="inlineStr">
        <is>
          <t>Espresso</t>
        </is>
      </c>
      <c r="C6831" s="127" t="n">
        <v>59</v>
      </c>
      <c r="D6831" s="125" t="n"/>
    </row>
    <row r="6832">
      <c r="A6832" s="126" t="n">
        <v>46193</v>
      </c>
      <c r="B6832" s="125" t="inlineStr">
        <is>
          <t>Cappuccino</t>
        </is>
      </c>
      <c r="C6832" s="127" t="n">
        <v>54</v>
      </c>
      <c r="D6832" s="125" t="n"/>
    </row>
    <row r="6833">
      <c r="A6833" s="126" t="n">
        <v>46193</v>
      </c>
      <c r="B6833" s="125" t="inlineStr">
        <is>
          <t>Homemade Lemonade</t>
        </is>
      </c>
      <c r="C6833" s="127" t="n">
        <v>57</v>
      </c>
      <c r="D6833" s="125" t="n"/>
    </row>
    <row r="6834">
      <c r="A6834" s="126" t="n">
        <v>46194</v>
      </c>
      <c r="B6834" s="125" t="inlineStr">
        <is>
          <t>Bruschetta</t>
        </is>
      </c>
      <c r="C6834" s="127" t="n">
        <v>19</v>
      </c>
      <c r="D6834" s="125" t="n"/>
    </row>
    <row r="6835">
      <c r="A6835" s="126" t="n">
        <v>46194</v>
      </c>
      <c r="B6835" s="125" t="inlineStr">
        <is>
          <t>Caesar Salad</t>
        </is>
      </c>
      <c r="C6835" s="127" t="n">
        <v>14</v>
      </c>
      <c r="D6835" s="125" t="n"/>
    </row>
    <row r="6836">
      <c r="A6836" s="126" t="n">
        <v>46194</v>
      </c>
      <c r="B6836" s="125" t="inlineStr">
        <is>
          <t>Tomato Soup</t>
        </is>
      </c>
      <c r="C6836" s="127" t="n">
        <v>3</v>
      </c>
      <c r="D6836" s="125" t="n"/>
    </row>
    <row r="6837">
      <c r="A6837" s="126" t="n">
        <v>46194</v>
      </c>
      <c r="B6837" s="125" t="inlineStr">
        <is>
          <t>Spaghetti Carbonara</t>
        </is>
      </c>
      <c r="C6837" s="127" t="n">
        <v>32</v>
      </c>
      <c r="D6837" s="125" t="n"/>
    </row>
    <row r="6838">
      <c r="A6838" s="126" t="n">
        <v>46194</v>
      </c>
      <c r="B6838" s="125" t="inlineStr">
        <is>
          <t>Pizza Margherita</t>
        </is>
      </c>
      <c r="C6838" s="127" t="n">
        <v>48</v>
      </c>
      <c r="D6838" s="125" t="n"/>
    </row>
    <row r="6839">
      <c r="A6839" s="126" t="n">
        <v>46194</v>
      </c>
      <c r="B6839" s="125" t="inlineStr">
        <is>
          <t>Wiener Schnitzel</t>
        </is>
      </c>
      <c r="C6839" s="127" t="n">
        <v>29</v>
      </c>
      <c r="D6839" s="125" t="n"/>
    </row>
    <row r="6840">
      <c r="A6840" s="126" t="n">
        <v>46194</v>
      </c>
      <c r="B6840" s="125" t="inlineStr">
        <is>
          <t>Salmon Fillet</t>
        </is>
      </c>
      <c r="C6840" s="127" t="n">
        <v>11</v>
      </c>
      <c r="D6840" s="125" t="n"/>
    </row>
    <row r="6841">
      <c r="A6841" s="126" t="n">
        <v>46194</v>
      </c>
      <c r="B6841" s="125" t="inlineStr">
        <is>
          <t>Mushroom Risotto</t>
        </is>
      </c>
      <c r="C6841" s="127" t="n">
        <v>6</v>
      </c>
      <c r="D6841" s="125" t="n"/>
    </row>
    <row r="6842">
      <c r="A6842" s="126" t="n">
        <v>46194</v>
      </c>
      <c r="B6842" s="125" t="inlineStr">
        <is>
          <t>Cheeseburger</t>
        </is>
      </c>
      <c r="C6842" s="127" t="n">
        <v>25</v>
      </c>
      <c r="D6842" s="125" t="n"/>
    </row>
    <row r="6843">
      <c r="A6843" s="126" t="n">
        <v>46194</v>
      </c>
      <c r="B6843" s="125" t="inlineStr">
        <is>
          <t>Tiramisu</t>
        </is>
      </c>
      <c r="C6843" s="127" t="n">
        <v>24</v>
      </c>
      <c r="D6843" s="125" t="n"/>
    </row>
    <row r="6844">
      <c r="A6844" s="126" t="n">
        <v>46194</v>
      </c>
      <c r="B6844" s="125" t="inlineStr">
        <is>
          <t>Chocolate Fondant</t>
        </is>
      </c>
      <c r="C6844" s="127" t="n">
        <v>8</v>
      </c>
      <c r="D6844" s="125" t="n"/>
    </row>
    <row r="6845">
      <c r="A6845" s="126" t="n">
        <v>46194</v>
      </c>
      <c r="B6845" s="125" t="inlineStr">
        <is>
          <t>Lemon Sorbet</t>
        </is>
      </c>
      <c r="C6845" s="127" t="n">
        <v>10</v>
      </c>
      <c r="D6845" s="125" t="n"/>
    </row>
    <row r="6846">
      <c r="A6846" s="126" t="n">
        <v>46194</v>
      </c>
      <c r="B6846" s="125" t="inlineStr">
        <is>
          <t>Espresso</t>
        </is>
      </c>
      <c r="C6846" s="127" t="n">
        <v>51</v>
      </c>
      <c r="D6846" s="125" t="n"/>
    </row>
    <row r="6847">
      <c r="A6847" s="126" t="n">
        <v>46194</v>
      </c>
      <c r="B6847" s="125" t="inlineStr">
        <is>
          <t>Cappuccino</t>
        </is>
      </c>
      <c r="C6847" s="127" t="n">
        <v>28</v>
      </c>
      <c r="D6847" s="125" t="n"/>
    </row>
    <row r="6848">
      <c r="A6848" s="126" t="n">
        <v>46194</v>
      </c>
      <c r="B6848" s="125" t="inlineStr">
        <is>
          <t>Homemade Lemonade</t>
        </is>
      </c>
      <c r="C6848" s="127" t="n">
        <v>41</v>
      </c>
      <c r="D6848" s="125" t="n"/>
    </row>
    <row r="6849">
      <c r="A6849" s="126" t="n">
        <v>46196</v>
      </c>
      <c r="B6849" s="125" t="inlineStr">
        <is>
          <t>Bruschetta</t>
        </is>
      </c>
      <c r="C6849" s="127" t="n">
        <v>15</v>
      </c>
      <c r="D6849" s="125" t="n"/>
    </row>
    <row r="6850">
      <c r="A6850" s="126" t="n">
        <v>46196</v>
      </c>
      <c r="B6850" s="125" t="inlineStr">
        <is>
          <t>Caesar Salad</t>
        </is>
      </c>
      <c r="C6850" s="127" t="n">
        <v>7</v>
      </c>
      <c r="D6850" s="125" t="n"/>
    </row>
    <row r="6851">
      <c r="A6851" s="126" t="n">
        <v>46196</v>
      </c>
      <c r="B6851" s="125" t="inlineStr">
        <is>
          <t>Tomato Soup</t>
        </is>
      </c>
      <c r="C6851" s="127" t="n">
        <v>3</v>
      </c>
      <c r="D6851" s="125" t="n"/>
    </row>
    <row r="6852">
      <c r="A6852" s="126" t="n">
        <v>46196</v>
      </c>
      <c r="B6852" s="125" t="inlineStr">
        <is>
          <t>Spaghetti Carbonara</t>
        </is>
      </c>
      <c r="C6852" s="127" t="n">
        <v>16</v>
      </c>
      <c r="D6852" s="125" t="n"/>
    </row>
    <row r="6853">
      <c r="A6853" s="126" t="n">
        <v>46196</v>
      </c>
      <c r="B6853" s="125" t="inlineStr">
        <is>
          <t>Pizza Margherita</t>
        </is>
      </c>
      <c r="C6853" s="127" t="n">
        <v>34</v>
      </c>
      <c r="D6853" s="125" t="n"/>
    </row>
    <row r="6854">
      <c r="A6854" s="126" t="n">
        <v>46196</v>
      </c>
      <c r="B6854" s="125" t="inlineStr">
        <is>
          <t>Wiener Schnitzel</t>
        </is>
      </c>
      <c r="C6854" s="127" t="n">
        <v>14</v>
      </c>
      <c r="D6854" s="125" t="n"/>
    </row>
    <row r="6855">
      <c r="A6855" s="126" t="n">
        <v>46196</v>
      </c>
      <c r="B6855" s="125" t="inlineStr">
        <is>
          <t>Salmon Fillet</t>
        </is>
      </c>
      <c r="C6855" s="127" t="n">
        <v>4</v>
      </c>
      <c r="D6855" s="125" t="n"/>
    </row>
    <row r="6856">
      <c r="A6856" s="126" t="n">
        <v>46196</v>
      </c>
      <c r="B6856" s="125" t="inlineStr">
        <is>
          <t>Mushroom Risotto</t>
        </is>
      </c>
      <c r="C6856" s="127" t="n">
        <v>3</v>
      </c>
      <c r="D6856" s="125" t="n"/>
    </row>
    <row r="6857">
      <c r="A6857" s="126" t="n">
        <v>46196</v>
      </c>
      <c r="B6857" s="125" t="inlineStr">
        <is>
          <t>Cheeseburger</t>
        </is>
      </c>
      <c r="C6857" s="127" t="n">
        <v>16</v>
      </c>
      <c r="D6857" s="125" t="n"/>
    </row>
    <row r="6858">
      <c r="A6858" s="126" t="n">
        <v>46196</v>
      </c>
      <c r="B6858" s="125" t="inlineStr">
        <is>
          <t>Tiramisu</t>
        </is>
      </c>
      <c r="C6858" s="127" t="n">
        <v>7</v>
      </c>
      <c r="D6858" s="125" t="n"/>
    </row>
    <row r="6859">
      <c r="A6859" s="126" t="n">
        <v>46196</v>
      </c>
      <c r="B6859" s="125" t="inlineStr">
        <is>
          <t>Chocolate Fondant</t>
        </is>
      </c>
      <c r="C6859" s="127" t="n">
        <v>5</v>
      </c>
      <c r="D6859" s="125" t="n"/>
    </row>
    <row r="6860">
      <c r="A6860" s="126" t="n">
        <v>46196</v>
      </c>
      <c r="B6860" s="125" t="inlineStr">
        <is>
          <t>Lemon Sorbet</t>
        </is>
      </c>
      <c r="C6860" s="127" t="n">
        <v>6</v>
      </c>
      <c r="D6860" s="125" t="n"/>
    </row>
    <row r="6861">
      <c r="A6861" s="126" t="n">
        <v>46196</v>
      </c>
      <c r="B6861" s="125" t="inlineStr">
        <is>
          <t>Espresso</t>
        </is>
      </c>
      <c r="C6861" s="127" t="n">
        <v>31</v>
      </c>
      <c r="D6861" s="125" t="n"/>
    </row>
    <row r="6862">
      <c r="A6862" s="126" t="n">
        <v>46196</v>
      </c>
      <c r="B6862" s="125" t="inlineStr">
        <is>
          <t>Cappuccino</t>
        </is>
      </c>
      <c r="C6862" s="127" t="n">
        <v>23</v>
      </c>
      <c r="D6862" s="125" t="n"/>
    </row>
    <row r="6863">
      <c r="A6863" s="126" t="n">
        <v>46196</v>
      </c>
      <c r="B6863" s="125" t="inlineStr">
        <is>
          <t>Homemade Lemonade</t>
        </is>
      </c>
      <c r="C6863" s="127" t="n">
        <v>23</v>
      </c>
      <c r="D6863" s="125" t="n"/>
    </row>
    <row r="6864">
      <c r="A6864" s="126" t="n">
        <v>46197</v>
      </c>
      <c r="B6864" s="125" t="inlineStr">
        <is>
          <t>Bruschetta</t>
        </is>
      </c>
      <c r="C6864" s="127" t="n">
        <v>14</v>
      </c>
      <c r="D6864" s="125" t="n"/>
    </row>
    <row r="6865">
      <c r="A6865" s="126" t="n">
        <v>46197</v>
      </c>
      <c r="B6865" s="125" t="inlineStr">
        <is>
          <t>Caesar Salad</t>
        </is>
      </c>
      <c r="C6865" s="127" t="n">
        <v>11</v>
      </c>
      <c r="D6865" s="125" t="n"/>
    </row>
    <row r="6866">
      <c r="A6866" s="126" t="n">
        <v>46197</v>
      </c>
      <c r="B6866" s="125" t="inlineStr">
        <is>
          <t>Tomato Soup</t>
        </is>
      </c>
      <c r="C6866" s="127" t="n">
        <v>2</v>
      </c>
      <c r="D6866" s="125" t="n"/>
    </row>
    <row r="6867">
      <c r="A6867" s="126" t="n">
        <v>46197</v>
      </c>
      <c r="B6867" s="125" t="inlineStr">
        <is>
          <t>Spaghetti Carbonara</t>
        </is>
      </c>
      <c r="C6867" s="127" t="n">
        <v>31</v>
      </c>
      <c r="D6867" s="125" t="n"/>
    </row>
    <row r="6868">
      <c r="A6868" s="126" t="n">
        <v>46197</v>
      </c>
      <c r="B6868" s="125" t="inlineStr">
        <is>
          <t>Pizza Margherita</t>
        </is>
      </c>
      <c r="C6868" s="127" t="n">
        <v>34</v>
      </c>
      <c r="D6868" s="125" t="n"/>
    </row>
    <row r="6869">
      <c r="A6869" s="126" t="n">
        <v>46197</v>
      </c>
      <c r="B6869" s="125" t="inlineStr">
        <is>
          <t>Wiener Schnitzel</t>
        </is>
      </c>
      <c r="C6869" s="127" t="n">
        <v>15</v>
      </c>
      <c r="D6869" s="125" t="n"/>
    </row>
    <row r="6870">
      <c r="A6870" s="126" t="n">
        <v>46197</v>
      </c>
      <c r="B6870" s="125" t="inlineStr">
        <is>
          <t>Salmon Fillet</t>
        </is>
      </c>
      <c r="C6870" s="127" t="n">
        <v>8</v>
      </c>
      <c r="D6870" s="125" t="n"/>
    </row>
    <row r="6871">
      <c r="A6871" s="126" t="n">
        <v>46197</v>
      </c>
      <c r="B6871" s="125" t="inlineStr">
        <is>
          <t>Mushroom Risotto</t>
        </is>
      </c>
      <c r="C6871" s="127" t="n">
        <v>5</v>
      </c>
      <c r="D6871" s="125" t="n"/>
    </row>
    <row r="6872">
      <c r="A6872" s="126" t="n">
        <v>46197</v>
      </c>
      <c r="B6872" s="125" t="inlineStr">
        <is>
          <t>Cheeseburger</t>
        </is>
      </c>
      <c r="C6872" s="127" t="n">
        <v>24</v>
      </c>
      <c r="D6872" s="125" t="n"/>
    </row>
    <row r="6873">
      <c r="A6873" s="126" t="n">
        <v>46197</v>
      </c>
      <c r="B6873" s="125" t="inlineStr">
        <is>
          <t>Tiramisu</t>
        </is>
      </c>
      <c r="C6873" s="127" t="n">
        <v>16</v>
      </c>
      <c r="D6873" s="125" t="n"/>
    </row>
    <row r="6874">
      <c r="A6874" s="126" t="n">
        <v>46197</v>
      </c>
      <c r="B6874" s="125" t="inlineStr">
        <is>
          <t>Chocolate Fondant</t>
        </is>
      </c>
      <c r="C6874" s="127" t="n">
        <v>8</v>
      </c>
      <c r="D6874" s="125" t="n"/>
    </row>
    <row r="6875">
      <c r="A6875" s="126" t="n">
        <v>46197</v>
      </c>
      <c r="B6875" s="125" t="inlineStr">
        <is>
          <t>Lemon Sorbet</t>
        </is>
      </c>
      <c r="C6875" s="127" t="n">
        <v>6</v>
      </c>
      <c r="D6875" s="125" t="n"/>
    </row>
    <row r="6876">
      <c r="A6876" s="126" t="n">
        <v>46197</v>
      </c>
      <c r="B6876" s="125" t="inlineStr">
        <is>
          <t>Espresso</t>
        </is>
      </c>
      <c r="C6876" s="127" t="n">
        <v>33</v>
      </c>
      <c r="D6876" s="125" t="n"/>
    </row>
    <row r="6877">
      <c r="A6877" s="126" t="n">
        <v>46197</v>
      </c>
      <c r="B6877" s="125" t="inlineStr">
        <is>
          <t>Cappuccino</t>
        </is>
      </c>
      <c r="C6877" s="127" t="n">
        <v>32</v>
      </c>
      <c r="D6877" s="125" t="n"/>
    </row>
    <row r="6878">
      <c r="A6878" s="126" t="n">
        <v>46197</v>
      </c>
      <c r="B6878" s="125" t="inlineStr">
        <is>
          <t>Homemade Lemonade</t>
        </is>
      </c>
      <c r="C6878" s="127" t="n">
        <v>31</v>
      </c>
      <c r="D6878" s="125" t="n"/>
    </row>
    <row r="6879">
      <c r="A6879" s="126" t="n">
        <v>46198</v>
      </c>
      <c r="B6879" s="125" t="inlineStr">
        <is>
          <t>Bruschetta</t>
        </is>
      </c>
      <c r="C6879" s="127" t="n">
        <v>16</v>
      </c>
      <c r="D6879" s="125" t="n"/>
    </row>
    <row r="6880">
      <c r="A6880" s="126" t="n">
        <v>46198</v>
      </c>
      <c r="B6880" s="125" t="inlineStr">
        <is>
          <t>Caesar Salad</t>
        </is>
      </c>
      <c r="C6880" s="127" t="n">
        <v>17</v>
      </c>
      <c r="D6880" s="125" t="n"/>
    </row>
    <row r="6881">
      <c r="A6881" s="126" t="n">
        <v>46198</v>
      </c>
      <c r="B6881" s="125" t="inlineStr">
        <is>
          <t>Tomato Soup</t>
        </is>
      </c>
      <c r="C6881" s="127" t="n">
        <v>3</v>
      </c>
      <c r="D6881" s="125" t="n"/>
    </row>
    <row r="6882">
      <c r="A6882" s="126" t="n">
        <v>46198</v>
      </c>
      <c r="B6882" s="125" t="inlineStr">
        <is>
          <t>Spaghetti Carbonara</t>
        </is>
      </c>
      <c r="C6882" s="127" t="n">
        <v>23</v>
      </c>
      <c r="D6882" s="125" t="n"/>
    </row>
    <row r="6883">
      <c r="A6883" s="126" t="n">
        <v>46198</v>
      </c>
      <c r="B6883" s="125" t="inlineStr">
        <is>
          <t>Pizza Margherita</t>
        </is>
      </c>
      <c r="C6883" s="127" t="n">
        <v>33</v>
      </c>
      <c r="D6883" s="125" t="n"/>
    </row>
    <row r="6884">
      <c r="A6884" s="126" t="n">
        <v>46198</v>
      </c>
      <c r="B6884" s="125" t="inlineStr">
        <is>
          <t>Wiener Schnitzel</t>
        </is>
      </c>
      <c r="C6884" s="127" t="n">
        <v>18</v>
      </c>
      <c r="D6884" s="125" t="n"/>
    </row>
    <row r="6885">
      <c r="A6885" s="126" t="n">
        <v>46198</v>
      </c>
      <c r="B6885" s="125" t="inlineStr">
        <is>
          <t>Salmon Fillet</t>
        </is>
      </c>
      <c r="C6885" s="127" t="n">
        <v>9</v>
      </c>
      <c r="D6885" s="125" t="n"/>
    </row>
    <row r="6886">
      <c r="A6886" s="126" t="n">
        <v>46198</v>
      </c>
      <c r="B6886" s="125" t="inlineStr">
        <is>
          <t>Mushroom Risotto</t>
        </is>
      </c>
      <c r="C6886" s="127" t="n">
        <v>4</v>
      </c>
      <c r="D6886" s="125" t="n"/>
    </row>
    <row r="6887">
      <c r="A6887" s="126" t="n">
        <v>46198</v>
      </c>
      <c r="B6887" s="125" t="inlineStr">
        <is>
          <t>Cheeseburger</t>
        </is>
      </c>
      <c r="C6887" s="127" t="n">
        <v>35</v>
      </c>
      <c r="D6887" s="125" t="n"/>
    </row>
    <row r="6888">
      <c r="A6888" s="126" t="n">
        <v>46198</v>
      </c>
      <c r="B6888" s="125" t="inlineStr">
        <is>
          <t>Tiramisu</t>
        </is>
      </c>
      <c r="C6888" s="127" t="n">
        <v>23</v>
      </c>
      <c r="D6888" s="125" t="n"/>
    </row>
    <row r="6889">
      <c r="A6889" s="126" t="n">
        <v>46198</v>
      </c>
      <c r="B6889" s="125" t="inlineStr">
        <is>
          <t>Chocolate Fondant</t>
        </is>
      </c>
      <c r="C6889" s="127" t="n">
        <v>7</v>
      </c>
      <c r="D6889" s="125" t="n"/>
    </row>
    <row r="6890">
      <c r="A6890" s="126" t="n">
        <v>46198</v>
      </c>
      <c r="B6890" s="125" t="inlineStr">
        <is>
          <t>Lemon Sorbet</t>
        </is>
      </c>
      <c r="C6890" s="127" t="n">
        <v>6</v>
      </c>
      <c r="D6890" s="125" t="n"/>
    </row>
    <row r="6891">
      <c r="A6891" s="126" t="n">
        <v>46198</v>
      </c>
      <c r="B6891" s="125" t="inlineStr">
        <is>
          <t>Espresso</t>
        </is>
      </c>
      <c r="C6891" s="127" t="n">
        <v>38</v>
      </c>
      <c r="D6891" s="125" t="n"/>
    </row>
    <row r="6892">
      <c r="A6892" s="126" t="n">
        <v>46198</v>
      </c>
      <c r="B6892" s="125" t="inlineStr">
        <is>
          <t>Cappuccino</t>
        </is>
      </c>
      <c r="C6892" s="127" t="n">
        <v>36</v>
      </c>
      <c r="D6892" s="125" t="n"/>
    </row>
    <row r="6893">
      <c r="A6893" s="126" t="n">
        <v>46198</v>
      </c>
      <c r="B6893" s="125" t="inlineStr">
        <is>
          <t>Homemade Lemonade</t>
        </is>
      </c>
      <c r="C6893" s="127" t="n">
        <v>42</v>
      </c>
      <c r="D6893" s="125" t="n"/>
    </row>
    <row r="6894">
      <c r="A6894" s="126" t="n">
        <v>46199</v>
      </c>
      <c r="B6894" s="125" t="inlineStr">
        <is>
          <t>Bruschetta</t>
        </is>
      </c>
      <c r="C6894" s="127" t="n">
        <v>23</v>
      </c>
      <c r="D6894" s="125" t="n"/>
    </row>
    <row r="6895">
      <c r="A6895" s="126" t="n">
        <v>46199</v>
      </c>
      <c r="B6895" s="125" t="inlineStr">
        <is>
          <t>Caesar Salad</t>
        </is>
      </c>
      <c r="C6895" s="127" t="n">
        <v>19</v>
      </c>
      <c r="D6895" s="125" t="n"/>
    </row>
    <row r="6896">
      <c r="A6896" s="126" t="n">
        <v>46199</v>
      </c>
      <c r="B6896" s="125" t="inlineStr">
        <is>
          <t>Tomato Soup</t>
        </is>
      </c>
      <c r="C6896" s="127" t="n">
        <v>7</v>
      </c>
      <c r="D6896" s="125" t="n"/>
    </row>
    <row r="6897">
      <c r="A6897" s="126" t="n">
        <v>46199</v>
      </c>
      <c r="B6897" s="125" t="inlineStr">
        <is>
          <t>Spaghetti Carbonara</t>
        </is>
      </c>
      <c r="C6897" s="127" t="n">
        <v>36</v>
      </c>
      <c r="D6897" s="125" t="n"/>
    </row>
    <row r="6898">
      <c r="A6898" s="126" t="n">
        <v>46199</v>
      </c>
      <c r="B6898" s="125" t="inlineStr">
        <is>
          <t>Pizza Margherita</t>
        </is>
      </c>
      <c r="C6898" s="127" t="n">
        <v>52</v>
      </c>
      <c r="D6898" s="125" t="n"/>
    </row>
    <row r="6899">
      <c r="A6899" s="126" t="n">
        <v>46199</v>
      </c>
      <c r="B6899" s="125" t="inlineStr">
        <is>
          <t>Wiener Schnitzel</t>
        </is>
      </c>
      <c r="C6899" s="127" t="n">
        <v>26</v>
      </c>
      <c r="D6899" s="125" t="n"/>
    </row>
    <row r="6900">
      <c r="A6900" s="126" t="n">
        <v>46199</v>
      </c>
      <c r="B6900" s="125" t="inlineStr">
        <is>
          <t>Salmon Fillet</t>
        </is>
      </c>
      <c r="C6900" s="127" t="n">
        <v>9</v>
      </c>
      <c r="D6900" s="125" t="n"/>
    </row>
    <row r="6901">
      <c r="A6901" s="126" t="n">
        <v>46199</v>
      </c>
      <c r="B6901" s="125" t="inlineStr">
        <is>
          <t>Mushroom Risotto</t>
        </is>
      </c>
      <c r="C6901" s="127" t="n">
        <v>8</v>
      </c>
      <c r="D6901" s="125" t="n"/>
    </row>
    <row r="6902">
      <c r="A6902" s="126" t="n">
        <v>46199</v>
      </c>
      <c r="B6902" s="125" t="inlineStr">
        <is>
          <t>Cheeseburger</t>
        </is>
      </c>
      <c r="C6902" s="127" t="n">
        <v>32</v>
      </c>
      <c r="D6902" s="125" t="n"/>
    </row>
    <row r="6903">
      <c r="A6903" s="126" t="n">
        <v>46199</v>
      </c>
      <c r="B6903" s="125" t="inlineStr">
        <is>
          <t>Tiramisu</t>
        </is>
      </c>
      <c r="C6903" s="127" t="n">
        <v>25</v>
      </c>
      <c r="D6903" s="125" t="n"/>
    </row>
    <row r="6904">
      <c r="A6904" s="126" t="n">
        <v>46199</v>
      </c>
      <c r="B6904" s="125" t="inlineStr">
        <is>
          <t>Chocolate Fondant</t>
        </is>
      </c>
      <c r="C6904" s="127" t="n">
        <v>8</v>
      </c>
      <c r="D6904" s="125" t="n"/>
    </row>
    <row r="6905">
      <c r="A6905" s="126" t="n">
        <v>46199</v>
      </c>
      <c r="B6905" s="125" t="inlineStr">
        <is>
          <t>Lemon Sorbet</t>
        </is>
      </c>
      <c r="C6905" s="127" t="n">
        <v>7</v>
      </c>
      <c r="D6905" s="125" t="n"/>
    </row>
    <row r="6906">
      <c r="A6906" s="126" t="n">
        <v>46199</v>
      </c>
      <c r="B6906" s="125" t="inlineStr">
        <is>
          <t>Espresso</t>
        </is>
      </c>
      <c r="C6906" s="127" t="n">
        <v>47</v>
      </c>
      <c r="D6906" s="125" t="n"/>
    </row>
    <row r="6907">
      <c r="A6907" s="126" t="n">
        <v>46199</v>
      </c>
      <c r="B6907" s="125" t="inlineStr">
        <is>
          <t>Cappuccino</t>
        </is>
      </c>
      <c r="C6907" s="127" t="n">
        <v>33</v>
      </c>
      <c r="D6907" s="125" t="n"/>
    </row>
    <row r="6908">
      <c r="A6908" s="126" t="n">
        <v>46199</v>
      </c>
      <c r="B6908" s="125" t="inlineStr">
        <is>
          <t>Homemade Lemonade</t>
        </is>
      </c>
      <c r="C6908" s="127" t="n">
        <v>44</v>
      </c>
      <c r="D6908" s="125" t="n"/>
    </row>
    <row r="6909">
      <c r="A6909" s="126" t="n">
        <v>46200</v>
      </c>
      <c r="B6909" s="125" t="inlineStr">
        <is>
          <t>Bruschetta</t>
        </is>
      </c>
      <c r="C6909" s="127" t="n">
        <v>21</v>
      </c>
      <c r="D6909" s="125" t="n"/>
    </row>
    <row r="6910">
      <c r="A6910" s="126" t="n">
        <v>46200</v>
      </c>
      <c r="B6910" s="125" t="inlineStr">
        <is>
          <t>Caesar Salad</t>
        </is>
      </c>
      <c r="C6910" s="127" t="n">
        <v>19</v>
      </c>
      <c r="D6910" s="125" t="n"/>
    </row>
    <row r="6911">
      <c r="A6911" s="126" t="n">
        <v>46200</v>
      </c>
      <c r="B6911" s="125" t="inlineStr">
        <is>
          <t>Tomato Soup</t>
        </is>
      </c>
      <c r="C6911" s="127" t="n">
        <v>4</v>
      </c>
      <c r="D6911" s="125" t="n"/>
    </row>
    <row r="6912">
      <c r="A6912" s="126" t="n">
        <v>46200</v>
      </c>
      <c r="B6912" s="125" t="inlineStr">
        <is>
          <t>Spaghetti Carbonara</t>
        </is>
      </c>
      <c r="C6912" s="127" t="n">
        <v>40</v>
      </c>
      <c r="D6912" s="125" t="n"/>
    </row>
    <row r="6913">
      <c r="A6913" s="126" t="n">
        <v>46200</v>
      </c>
      <c r="B6913" s="125" t="inlineStr">
        <is>
          <t>Pizza Margherita</t>
        </is>
      </c>
      <c r="C6913" s="127" t="n">
        <v>42</v>
      </c>
      <c r="D6913" s="125" t="n"/>
    </row>
    <row r="6914">
      <c r="A6914" s="126" t="n">
        <v>46200</v>
      </c>
      <c r="B6914" s="125" t="inlineStr">
        <is>
          <t>Wiener Schnitzel</t>
        </is>
      </c>
      <c r="C6914" s="127" t="n">
        <v>26</v>
      </c>
      <c r="D6914" s="125" t="n"/>
    </row>
    <row r="6915">
      <c r="A6915" s="126" t="n">
        <v>46200</v>
      </c>
      <c r="B6915" s="125" t="inlineStr">
        <is>
          <t>Salmon Fillet</t>
        </is>
      </c>
      <c r="C6915" s="127" t="n">
        <v>11</v>
      </c>
      <c r="D6915" s="125" t="n"/>
    </row>
    <row r="6916">
      <c r="A6916" s="126" t="n">
        <v>46200</v>
      </c>
      <c r="B6916" s="125" t="inlineStr">
        <is>
          <t>Mushroom Risotto</t>
        </is>
      </c>
      <c r="C6916" s="127" t="n">
        <v>11</v>
      </c>
      <c r="D6916" s="125" t="n"/>
    </row>
    <row r="6917">
      <c r="A6917" s="126" t="n">
        <v>46200</v>
      </c>
      <c r="B6917" s="125" t="inlineStr">
        <is>
          <t>Cheeseburger</t>
        </is>
      </c>
      <c r="C6917" s="127" t="n">
        <v>39</v>
      </c>
      <c r="D6917" s="125" t="n"/>
    </row>
    <row r="6918">
      <c r="A6918" s="126" t="n">
        <v>46200</v>
      </c>
      <c r="B6918" s="125" t="inlineStr">
        <is>
          <t>Tiramisu</t>
        </is>
      </c>
      <c r="C6918" s="127" t="n">
        <v>24</v>
      </c>
      <c r="D6918" s="125" t="n"/>
    </row>
    <row r="6919">
      <c r="A6919" s="126" t="n">
        <v>46200</v>
      </c>
      <c r="B6919" s="125" t="inlineStr">
        <is>
          <t>Chocolate Fondant</t>
        </is>
      </c>
      <c r="C6919" s="127" t="n">
        <v>10</v>
      </c>
      <c r="D6919" s="125" t="n"/>
    </row>
    <row r="6920">
      <c r="A6920" s="126" t="n">
        <v>46200</v>
      </c>
      <c r="B6920" s="125" t="inlineStr">
        <is>
          <t>Lemon Sorbet</t>
        </is>
      </c>
      <c r="C6920" s="127" t="n">
        <v>10</v>
      </c>
      <c r="D6920" s="125" t="n"/>
    </row>
    <row r="6921">
      <c r="A6921" s="126" t="n">
        <v>46200</v>
      </c>
      <c r="B6921" s="125" t="inlineStr">
        <is>
          <t>Espresso</t>
        </is>
      </c>
      <c r="C6921" s="127" t="n">
        <v>43</v>
      </c>
      <c r="D6921" s="125" t="n"/>
    </row>
    <row r="6922">
      <c r="A6922" s="126" t="n">
        <v>46200</v>
      </c>
      <c r="B6922" s="125" t="inlineStr">
        <is>
          <t>Cappuccino</t>
        </is>
      </c>
      <c r="C6922" s="127" t="n">
        <v>57</v>
      </c>
      <c r="D6922" s="125" t="n"/>
    </row>
    <row r="6923">
      <c r="A6923" s="126" t="n">
        <v>46200</v>
      </c>
      <c r="B6923" s="125" t="inlineStr">
        <is>
          <t>Homemade Lemonade</t>
        </is>
      </c>
      <c r="C6923" s="127" t="n">
        <v>42</v>
      </c>
      <c r="D6923" s="125" t="n"/>
    </row>
    <row r="6924">
      <c r="A6924" s="126" t="n">
        <v>46201</v>
      </c>
      <c r="B6924" s="125" t="inlineStr">
        <is>
          <t>Bruschetta</t>
        </is>
      </c>
      <c r="C6924" s="127" t="n">
        <v>17</v>
      </c>
      <c r="D6924" s="125" t="n"/>
    </row>
    <row r="6925">
      <c r="A6925" s="126" t="n">
        <v>46201</v>
      </c>
      <c r="B6925" s="125" t="inlineStr">
        <is>
          <t>Caesar Salad</t>
        </is>
      </c>
      <c r="C6925" s="127" t="n">
        <v>16</v>
      </c>
      <c r="D6925" s="125" t="n"/>
    </row>
    <row r="6926">
      <c r="A6926" s="126" t="n">
        <v>46201</v>
      </c>
      <c r="B6926" s="125" t="inlineStr">
        <is>
          <t>Tomato Soup</t>
        </is>
      </c>
      <c r="C6926" s="127" t="n">
        <v>4</v>
      </c>
      <c r="D6926" s="125" t="n"/>
    </row>
    <row r="6927">
      <c r="A6927" s="126" t="n">
        <v>46201</v>
      </c>
      <c r="B6927" s="125" t="inlineStr">
        <is>
          <t>Spaghetti Carbonara</t>
        </is>
      </c>
      <c r="C6927" s="127" t="n">
        <v>44</v>
      </c>
      <c r="D6927" s="125" t="n"/>
    </row>
    <row r="6928">
      <c r="A6928" s="126" t="n">
        <v>46201</v>
      </c>
      <c r="B6928" s="125" t="inlineStr">
        <is>
          <t>Pizza Margherita</t>
        </is>
      </c>
      <c r="C6928" s="127" t="n">
        <v>47</v>
      </c>
      <c r="D6928" s="125" t="n"/>
    </row>
    <row r="6929">
      <c r="A6929" s="126" t="n">
        <v>46201</v>
      </c>
      <c r="B6929" s="125" t="inlineStr">
        <is>
          <t>Wiener Schnitzel</t>
        </is>
      </c>
      <c r="C6929" s="127" t="n">
        <v>24</v>
      </c>
      <c r="D6929" s="125" t="n"/>
    </row>
    <row r="6930">
      <c r="A6930" s="126" t="n">
        <v>46201</v>
      </c>
      <c r="B6930" s="125" t="inlineStr">
        <is>
          <t>Salmon Fillet</t>
        </is>
      </c>
      <c r="C6930" s="127" t="n">
        <v>10</v>
      </c>
      <c r="D6930" s="125" t="n"/>
    </row>
    <row r="6931">
      <c r="A6931" s="126" t="n">
        <v>46201</v>
      </c>
      <c r="B6931" s="125" t="inlineStr">
        <is>
          <t>Mushroom Risotto</t>
        </is>
      </c>
      <c r="C6931" s="127" t="n">
        <v>7</v>
      </c>
      <c r="D6931" s="125" t="n"/>
    </row>
    <row r="6932">
      <c r="A6932" s="126" t="n">
        <v>46201</v>
      </c>
      <c r="B6932" s="125" t="inlineStr">
        <is>
          <t>Cheeseburger</t>
        </is>
      </c>
      <c r="C6932" s="127" t="n">
        <v>26</v>
      </c>
      <c r="D6932" s="125" t="n"/>
    </row>
    <row r="6933">
      <c r="A6933" s="126" t="n">
        <v>46201</v>
      </c>
      <c r="B6933" s="125" t="inlineStr">
        <is>
          <t>Tiramisu</t>
        </is>
      </c>
      <c r="C6933" s="127" t="n">
        <v>26</v>
      </c>
      <c r="D6933" s="125" t="n"/>
    </row>
    <row r="6934">
      <c r="A6934" s="126" t="n">
        <v>46201</v>
      </c>
      <c r="B6934" s="125" t="inlineStr">
        <is>
          <t>Chocolate Fondant</t>
        </is>
      </c>
      <c r="C6934" s="127" t="n">
        <v>11</v>
      </c>
      <c r="D6934" s="125" t="n"/>
    </row>
    <row r="6935">
      <c r="A6935" s="126" t="n">
        <v>46201</v>
      </c>
      <c r="B6935" s="125" t="inlineStr">
        <is>
          <t>Lemon Sorbet</t>
        </is>
      </c>
      <c r="C6935" s="127" t="n">
        <v>8</v>
      </c>
      <c r="D6935" s="125" t="n"/>
    </row>
    <row r="6936">
      <c r="A6936" s="126" t="n">
        <v>46201</v>
      </c>
      <c r="B6936" s="125" t="inlineStr">
        <is>
          <t>Espresso</t>
        </is>
      </c>
      <c r="C6936" s="127" t="n">
        <v>39</v>
      </c>
      <c r="D6936" s="125" t="n"/>
    </row>
    <row r="6937">
      <c r="A6937" s="126" t="n">
        <v>46201</v>
      </c>
      <c r="B6937" s="125" t="inlineStr">
        <is>
          <t>Cappuccino</t>
        </is>
      </c>
      <c r="C6937" s="127" t="n">
        <v>52</v>
      </c>
      <c r="D6937" s="125" t="n"/>
    </row>
    <row r="6938">
      <c r="A6938" s="126" t="n">
        <v>46201</v>
      </c>
      <c r="B6938" s="125" t="inlineStr">
        <is>
          <t>Homemade Lemonade</t>
        </is>
      </c>
      <c r="C6938" s="127" t="n">
        <v>42</v>
      </c>
      <c r="D6938" s="125" t="n"/>
    </row>
    <row r="6939">
      <c r="A6939" s="126" t="n">
        <v>46203</v>
      </c>
      <c r="B6939" s="125" t="inlineStr">
        <is>
          <t>Bruschetta</t>
        </is>
      </c>
      <c r="C6939" s="127" t="n">
        <v>13</v>
      </c>
      <c r="D6939" s="125" t="n"/>
    </row>
    <row r="6940">
      <c r="A6940" s="126" t="n">
        <v>46203</v>
      </c>
      <c r="B6940" s="125" t="inlineStr">
        <is>
          <t>Caesar Salad</t>
        </is>
      </c>
      <c r="C6940" s="127" t="n">
        <v>12</v>
      </c>
      <c r="D6940" s="125" t="n"/>
    </row>
    <row r="6941">
      <c r="A6941" s="126" t="n">
        <v>46203</v>
      </c>
      <c r="B6941" s="125" t="inlineStr">
        <is>
          <t>Tomato Soup</t>
        </is>
      </c>
      <c r="C6941" s="127" t="n">
        <v>5</v>
      </c>
      <c r="D6941" s="125" t="n"/>
    </row>
    <row r="6942">
      <c r="A6942" s="126" t="n">
        <v>46203</v>
      </c>
      <c r="B6942" s="125" t="inlineStr">
        <is>
          <t>Spaghetti Carbonara</t>
        </is>
      </c>
      <c r="C6942" s="127" t="n">
        <v>15</v>
      </c>
      <c r="D6942" s="125" t="n"/>
    </row>
    <row r="6943">
      <c r="A6943" s="126" t="n">
        <v>46203</v>
      </c>
      <c r="B6943" s="125" t="inlineStr">
        <is>
          <t>Pizza Margherita</t>
        </is>
      </c>
      <c r="C6943" s="127" t="n">
        <v>22</v>
      </c>
      <c r="D6943" s="125" t="n"/>
    </row>
    <row r="6944">
      <c r="A6944" s="126" t="n">
        <v>46203</v>
      </c>
      <c r="B6944" s="125" t="inlineStr">
        <is>
          <t>Wiener Schnitzel</t>
        </is>
      </c>
      <c r="C6944" s="127" t="n">
        <v>18</v>
      </c>
      <c r="D6944" s="125" t="n"/>
    </row>
    <row r="6945">
      <c r="A6945" s="126" t="n">
        <v>46203</v>
      </c>
      <c r="B6945" s="125" t="inlineStr">
        <is>
          <t>Salmon Fillet</t>
        </is>
      </c>
      <c r="C6945" s="127" t="n">
        <v>6</v>
      </c>
      <c r="D6945" s="125" t="n"/>
    </row>
    <row r="6946">
      <c r="A6946" s="126" t="n">
        <v>46203</v>
      </c>
      <c r="B6946" s="125" t="inlineStr">
        <is>
          <t>Mushroom Risotto</t>
        </is>
      </c>
      <c r="C6946" s="127" t="n">
        <v>4</v>
      </c>
      <c r="D6946" s="125" t="n"/>
    </row>
    <row r="6947">
      <c r="A6947" s="126" t="n">
        <v>46203</v>
      </c>
      <c r="B6947" s="125" t="inlineStr">
        <is>
          <t>Cheeseburger</t>
        </is>
      </c>
      <c r="C6947" s="127" t="n">
        <v>9</v>
      </c>
      <c r="D6947" s="125" t="n"/>
    </row>
    <row r="6948">
      <c r="A6948" s="126" t="n">
        <v>46203</v>
      </c>
      <c r="B6948" s="125" t="inlineStr">
        <is>
          <t>Tiramisu</t>
        </is>
      </c>
      <c r="C6948" s="127" t="n">
        <v>14</v>
      </c>
      <c r="D6948" s="125" t="n"/>
    </row>
    <row r="6949">
      <c r="A6949" s="126" t="n">
        <v>46203</v>
      </c>
      <c r="B6949" s="125" t="inlineStr">
        <is>
          <t>Chocolate Fondant</t>
        </is>
      </c>
      <c r="C6949" s="127" t="n">
        <v>5</v>
      </c>
      <c r="D6949" s="125" t="n"/>
    </row>
    <row r="6950">
      <c r="A6950" s="126" t="n">
        <v>46203</v>
      </c>
      <c r="B6950" s="125" t="inlineStr">
        <is>
          <t>Lemon Sorbet</t>
        </is>
      </c>
      <c r="C6950" s="127" t="n">
        <v>2</v>
      </c>
      <c r="D6950" s="125" t="n"/>
    </row>
    <row r="6951">
      <c r="A6951" s="126" t="n">
        <v>46203</v>
      </c>
      <c r="B6951" s="125" t="inlineStr">
        <is>
          <t>Espresso</t>
        </is>
      </c>
      <c r="C6951" s="127" t="n">
        <v>45</v>
      </c>
      <c r="D6951" s="125" t="n"/>
    </row>
    <row r="6952">
      <c r="A6952" s="126" t="n">
        <v>46203</v>
      </c>
      <c r="B6952" s="125" t="inlineStr">
        <is>
          <t>Cappuccino</t>
        </is>
      </c>
      <c r="C6952" s="127" t="n">
        <v>14</v>
      </c>
      <c r="D6952" s="125" t="n"/>
    </row>
    <row r="6953">
      <c r="A6953" s="126" t="n">
        <v>46203</v>
      </c>
      <c r="B6953" s="125" t="inlineStr">
        <is>
          <t>Homemade Lemonade</t>
        </is>
      </c>
      <c r="C6953" s="127" t="n">
        <v>26</v>
      </c>
      <c r="D6953" s="125" t="n"/>
    </row>
    <row r="6954">
      <c r="A6954" s="126" t="n">
        <v>46204</v>
      </c>
      <c r="B6954" s="125" t="inlineStr">
        <is>
          <t>Bruschetta</t>
        </is>
      </c>
      <c r="C6954" s="127" t="n">
        <v>14</v>
      </c>
      <c r="D6954" s="125" t="n"/>
    </row>
    <row r="6955">
      <c r="A6955" s="126" t="n">
        <v>46204</v>
      </c>
      <c r="B6955" s="125" t="inlineStr">
        <is>
          <t>Caesar Salad</t>
        </is>
      </c>
      <c r="C6955" s="127" t="n">
        <v>12</v>
      </c>
      <c r="D6955" s="125" t="n"/>
    </row>
    <row r="6956">
      <c r="A6956" s="126" t="n">
        <v>46204</v>
      </c>
      <c r="B6956" s="125" t="inlineStr">
        <is>
          <t>Tomato Soup</t>
        </is>
      </c>
      <c r="C6956" s="127" t="n">
        <v>4</v>
      </c>
      <c r="D6956" s="125" t="n"/>
    </row>
    <row r="6957">
      <c r="A6957" s="126" t="n">
        <v>46204</v>
      </c>
      <c r="B6957" s="125" t="inlineStr">
        <is>
          <t>Spaghetti Carbonara</t>
        </is>
      </c>
      <c r="C6957" s="127" t="n">
        <v>25</v>
      </c>
      <c r="D6957" s="125" t="n"/>
    </row>
    <row r="6958">
      <c r="A6958" s="126" t="n">
        <v>46204</v>
      </c>
      <c r="B6958" s="125" t="inlineStr">
        <is>
          <t>Pizza Margherita</t>
        </is>
      </c>
      <c r="C6958" s="127" t="n">
        <v>28</v>
      </c>
      <c r="D6958" s="125" t="n"/>
    </row>
    <row r="6959">
      <c r="A6959" s="126" t="n">
        <v>46204</v>
      </c>
      <c r="B6959" s="125" t="inlineStr">
        <is>
          <t>Wiener Schnitzel</t>
        </is>
      </c>
      <c r="C6959" s="127" t="n">
        <v>17</v>
      </c>
      <c r="D6959" s="125" t="n"/>
    </row>
    <row r="6960">
      <c r="A6960" s="126" t="n">
        <v>46204</v>
      </c>
      <c r="B6960" s="125" t="inlineStr">
        <is>
          <t>Salmon Fillet</t>
        </is>
      </c>
      <c r="C6960" s="127" t="n">
        <v>4</v>
      </c>
      <c r="D6960" s="125" t="n"/>
    </row>
    <row r="6961">
      <c r="A6961" s="126" t="n">
        <v>46204</v>
      </c>
      <c r="B6961" s="125" t="inlineStr">
        <is>
          <t>Mushroom Risotto</t>
        </is>
      </c>
      <c r="C6961" s="127" t="n">
        <v>4</v>
      </c>
      <c r="D6961" s="125" t="n"/>
    </row>
    <row r="6962">
      <c r="A6962" s="126" t="n">
        <v>46204</v>
      </c>
      <c r="B6962" s="125" t="inlineStr">
        <is>
          <t>Cheeseburger</t>
        </is>
      </c>
      <c r="C6962" s="127" t="n">
        <v>31</v>
      </c>
      <c r="D6962" s="125" t="n"/>
    </row>
    <row r="6963">
      <c r="A6963" s="126" t="n">
        <v>46204</v>
      </c>
      <c r="B6963" s="125" t="inlineStr">
        <is>
          <t>Tiramisu</t>
        </is>
      </c>
      <c r="C6963" s="127" t="n">
        <v>14</v>
      </c>
      <c r="D6963" s="125" t="n"/>
    </row>
    <row r="6964">
      <c r="A6964" s="126" t="n">
        <v>46204</v>
      </c>
      <c r="B6964" s="125" t="inlineStr">
        <is>
          <t>Chocolate Fondant</t>
        </is>
      </c>
      <c r="C6964" s="127" t="n">
        <v>6</v>
      </c>
      <c r="D6964" s="125" t="n"/>
    </row>
    <row r="6965">
      <c r="A6965" s="126" t="n">
        <v>46204</v>
      </c>
      <c r="B6965" s="125" t="inlineStr">
        <is>
          <t>Lemon Sorbet</t>
        </is>
      </c>
      <c r="C6965" s="127" t="n">
        <v>7</v>
      </c>
      <c r="D6965" s="125" t="n"/>
    </row>
    <row r="6966">
      <c r="A6966" s="126" t="n">
        <v>46204</v>
      </c>
      <c r="B6966" s="125" t="inlineStr">
        <is>
          <t>Espresso</t>
        </is>
      </c>
      <c r="C6966" s="127" t="n">
        <v>44</v>
      </c>
      <c r="D6966" s="125" t="n"/>
    </row>
    <row r="6967">
      <c r="A6967" s="126" t="n">
        <v>46204</v>
      </c>
      <c r="B6967" s="125" t="inlineStr">
        <is>
          <t>Cappuccino</t>
        </is>
      </c>
      <c r="C6967" s="127" t="n">
        <v>30</v>
      </c>
      <c r="D6967" s="125" t="n"/>
    </row>
    <row r="6968">
      <c r="A6968" s="126" t="n">
        <v>46204</v>
      </c>
      <c r="B6968" s="125" t="inlineStr">
        <is>
          <t>Homemade Lemonade</t>
        </is>
      </c>
      <c r="C6968" s="127" t="n">
        <v>39</v>
      </c>
      <c r="D6968" s="125" t="n"/>
    </row>
    <row r="6969">
      <c r="A6969" s="126" t="n">
        <v>46205</v>
      </c>
      <c r="B6969" s="125" t="inlineStr">
        <is>
          <t>Bruschetta</t>
        </is>
      </c>
      <c r="C6969" s="127" t="n">
        <v>15</v>
      </c>
      <c r="D6969" s="125" t="n"/>
    </row>
    <row r="6970">
      <c r="A6970" s="126" t="n">
        <v>46205</v>
      </c>
      <c r="B6970" s="125" t="inlineStr">
        <is>
          <t>Caesar Salad</t>
        </is>
      </c>
      <c r="C6970" s="127" t="n">
        <v>11</v>
      </c>
      <c r="D6970" s="125" t="n"/>
    </row>
    <row r="6971">
      <c r="A6971" s="126" t="n">
        <v>46205</v>
      </c>
      <c r="B6971" s="125" t="inlineStr">
        <is>
          <t>Tomato Soup</t>
        </is>
      </c>
      <c r="C6971" s="127" t="n">
        <v>5</v>
      </c>
      <c r="D6971" s="125" t="n"/>
    </row>
    <row r="6972">
      <c r="A6972" s="126" t="n">
        <v>46205</v>
      </c>
      <c r="B6972" s="125" t="inlineStr">
        <is>
          <t>Spaghetti Carbonara</t>
        </is>
      </c>
      <c r="C6972" s="127" t="n">
        <v>30</v>
      </c>
      <c r="D6972" s="125" t="n"/>
    </row>
    <row r="6973">
      <c r="A6973" s="126" t="n">
        <v>46205</v>
      </c>
      <c r="B6973" s="125" t="inlineStr">
        <is>
          <t>Pizza Margherita</t>
        </is>
      </c>
      <c r="C6973" s="127" t="n">
        <v>47</v>
      </c>
      <c r="D6973" s="125" t="n"/>
    </row>
    <row r="6974">
      <c r="A6974" s="126" t="n">
        <v>46205</v>
      </c>
      <c r="B6974" s="125" t="inlineStr">
        <is>
          <t>Wiener Schnitzel</t>
        </is>
      </c>
      <c r="C6974" s="127" t="n">
        <v>20</v>
      </c>
      <c r="D6974" s="125" t="n"/>
    </row>
    <row r="6975">
      <c r="A6975" s="126" t="n">
        <v>46205</v>
      </c>
      <c r="B6975" s="125" t="inlineStr">
        <is>
          <t>Salmon Fillet</t>
        </is>
      </c>
      <c r="C6975" s="127" t="n">
        <v>7</v>
      </c>
      <c r="D6975" s="125" t="n"/>
    </row>
    <row r="6976">
      <c r="A6976" s="126" t="n">
        <v>46205</v>
      </c>
      <c r="B6976" s="125" t="inlineStr">
        <is>
          <t>Mushroom Risotto</t>
        </is>
      </c>
      <c r="C6976" s="127" t="n">
        <v>7</v>
      </c>
      <c r="D6976" s="125" t="n"/>
    </row>
    <row r="6977">
      <c r="A6977" s="126" t="n">
        <v>46205</v>
      </c>
      <c r="B6977" s="125" t="inlineStr">
        <is>
          <t>Cheeseburger</t>
        </is>
      </c>
      <c r="C6977" s="127" t="n">
        <v>25</v>
      </c>
      <c r="D6977" s="125" t="n"/>
    </row>
    <row r="6978">
      <c r="A6978" s="126" t="n">
        <v>46205</v>
      </c>
      <c r="B6978" s="125" t="inlineStr">
        <is>
          <t>Tiramisu</t>
        </is>
      </c>
      <c r="C6978" s="127" t="n">
        <v>17</v>
      </c>
      <c r="D6978" s="125" t="n"/>
    </row>
    <row r="6979">
      <c r="A6979" s="126" t="n">
        <v>46205</v>
      </c>
      <c r="B6979" s="125" t="inlineStr">
        <is>
          <t>Chocolate Fondant</t>
        </is>
      </c>
      <c r="C6979" s="127" t="n">
        <v>6</v>
      </c>
      <c r="D6979" s="125" t="n"/>
    </row>
    <row r="6980">
      <c r="A6980" s="126" t="n">
        <v>46205</v>
      </c>
      <c r="B6980" s="125" t="inlineStr">
        <is>
          <t>Lemon Sorbet</t>
        </is>
      </c>
      <c r="C6980" s="127" t="n">
        <v>6</v>
      </c>
      <c r="D6980" s="125" t="n"/>
    </row>
    <row r="6981">
      <c r="A6981" s="126" t="n">
        <v>46205</v>
      </c>
      <c r="B6981" s="125" t="inlineStr">
        <is>
          <t>Espresso</t>
        </is>
      </c>
      <c r="C6981" s="127" t="n">
        <v>44</v>
      </c>
      <c r="D6981" s="125" t="n"/>
    </row>
    <row r="6982">
      <c r="A6982" s="126" t="n">
        <v>46205</v>
      </c>
      <c r="B6982" s="125" t="inlineStr">
        <is>
          <t>Cappuccino</t>
        </is>
      </c>
      <c r="C6982" s="127" t="n">
        <v>44</v>
      </c>
      <c r="D6982" s="125" t="n"/>
    </row>
    <row r="6983">
      <c r="A6983" s="126" t="n">
        <v>46205</v>
      </c>
      <c r="B6983" s="125" t="inlineStr">
        <is>
          <t>Homemade Lemonade</t>
        </is>
      </c>
      <c r="C6983" s="127" t="n">
        <v>39</v>
      </c>
      <c r="D6983" s="125" t="n"/>
    </row>
    <row r="6984">
      <c r="A6984" s="126" t="n">
        <v>46206</v>
      </c>
      <c r="B6984" s="125" t="inlineStr">
        <is>
          <t>Bruschetta</t>
        </is>
      </c>
      <c r="C6984" s="127" t="n">
        <v>15</v>
      </c>
      <c r="D6984" s="125" t="n"/>
    </row>
    <row r="6985">
      <c r="A6985" s="126" t="n">
        <v>46206</v>
      </c>
      <c r="B6985" s="125" t="inlineStr">
        <is>
          <t>Caesar Salad</t>
        </is>
      </c>
      <c r="C6985" s="127" t="n">
        <v>19</v>
      </c>
      <c r="D6985" s="125" t="n"/>
    </row>
    <row r="6986">
      <c r="A6986" s="126" t="n">
        <v>46206</v>
      </c>
      <c r="B6986" s="125" t="inlineStr">
        <is>
          <t>Tomato Soup</t>
        </is>
      </c>
      <c r="C6986" s="127" t="n">
        <v>7</v>
      </c>
      <c r="D6986" s="125" t="n"/>
    </row>
    <row r="6987">
      <c r="A6987" s="126" t="n">
        <v>46206</v>
      </c>
      <c r="B6987" s="125" t="inlineStr">
        <is>
          <t>Spaghetti Carbonara</t>
        </is>
      </c>
      <c r="C6987" s="127" t="n">
        <v>36</v>
      </c>
      <c r="D6987" s="125" t="n"/>
    </row>
    <row r="6988">
      <c r="A6988" s="126" t="n">
        <v>46206</v>
      </c>
      <c r="B6988" s="125" t="inlineStr">
        <is>
          <t>Pizza Margherita</t>
        </is>
      </c>
      <c r="C6988" s="127" t="n">
        <v>42</v>
      </c>
      <c r="D6988" s="125" t="n"/>
    </row>
    <row r="6989">
      <c r="A6989" s="126" t="n">
        <v>46206</v>
      </c>
      <c r="B6989" s="125" t="inlineStr">
        <is>
          <t>Wiener Schnitzel</t>
        </is>
      </c>
      <c r="C6989" s="127" t="n">
        <v>27</v>
      </c>
      <c r="D6989" s="125" t="n"/>
    </row>
    <row r="6990">
      <c r="A6990" s="126" t="n">
        <v>46206</v>
      </c>
      <c r="B6990" s="125" t="inlineStr">
        <is>
          <t>Salmon Fillet</t>
        </is>
      </c>
      <c r="C6990" s="127" t="n">
        <v>5</v>
      </c>
      <c r="D6990" s="125" t="n"/>
    </row>
    <row r="6991">
      <c r="A6991" s="126" t="n">
        <v>46206</v>
      </c>
      <c r="B6991" s="125" t="inlineStr">
        <is>
          <t>Mushroom Risotto</t>
        </is>
      </c>
      <c r="C6991" s="127" t="n">
        <v>8</v>
      </c>
      <c r="D6991" s="125" t="n"/>
    </row>
    <row r="6992">
      <c r="A6992" s="126" t="n">
        <v>46206</v>
      </c>
      <c r="B6992" s="125" t="inlineStr">
        <is>
          <t>Cheeseburger</t>
        </is>
      </c>
      <c r="C6992" s="127" t="n">
        <v>33</v>
      </c>
      <c r="D6992" s="125" t="n"/>
    </row>
    <row r="6993">
      <c r="A6993" s="126" t="n">
        <v>46206</v>
      </c>
      <c r="B6993" s="125" t="inlineStr">
        <is>
          <t>Tiramisu</t>
        </is>
      </c>
      <c r="C6993" s="127" t="n">
        <v>18</v>
      </c>
      <c r="D6993" s="125" t="n"/>
    </row>
    <row r="6994">
      <c r="A6994" s="126" t="n">
        <v>46206</v>
      </c>
      <c r="B6994" s="125" t="inlineStr">
        <is>
          <t>Chocolate Fondant</t>
        </is>
      </c>
      <c r="C6994" s="127" t="n">
        <v>11</v>
      </c>
      <c r="D6994" s="125" t="n"/>
    </row>
    <row r="6995">
      <c r="A6995" s="126" t="n">
        <v>46206</v>
      </c>
      <c r="B6995" s="125" t="inlineStr">
        <is>
          <t>Lemon Sorbet</t>
        </is>
      </c>
      <c r="C6995" s="127" t="n">
        <v>7</v>
      </c>
      <c r="D6995" s="125" t="n"/>
    </row>
    <row r="6996">
      <c r="A6996" s="126" t="n">
        <v>46206</v>
      </c>
      <c r="B6996" s="125" t="inlineStr">
        <is>
          <t>Espresso</t>
        </is>
      </c>
      <c r="C6996" s="127" t="n">
        <v>37</v>
      </c>
      <c r="D6996" s="125" t="n"/>
    </row>
    <row r="6997">
      <c r="A6997" s="126" t="n">
        <v>46206</v>
      </c>
      <c r="B6997" s="125" t="inlineStr">
        <is>
          <t>Cappuccino</t>
        </is>
      </c>
      <c r="C6997" s="127" t="n">
        <v>38</v>
      </c>
      <c r="D6997" s="125" t="n"/>
    </row>
    <row r="6998">
      <c r="A6998" s="126" t="n">
        <v>46206</v>
      </c>
      <c r="B6998" s="125" t="inlineStr">
        <is>
          <t>Homemade Lemonade</t>
        </is>
      </c>
      <c r="C6998" s="127" t="n">
        <v>58</v>
      </c>
      <c r="D6998" s="125" t="n"/>
    </row>
    <row r="6999">
      <c r="A6999" s="126" t="n">
        <v>46207</v>
      </c>
      <c r="B6999" s="125" t="inlineStr">
        <is>
          <t>Bruschetta</t>
        </is>
      </c>
      <c r="C6999" s="127" t="n">
        <v>32</v>
      </c>
      <c r="D6999" s="125" t="n"/>
    </row>
    <row r="7000">
      <c r="A7000" s="126" t="n">
        <v>46207</v>
      </c>
      <c r="B7000" s="125" t="inlineStr">
        <is>
          <t>Caesar Salad</t>
        </is>
      </c>
      <c r="C7000" s="127" t="n">
        <v>25</v>
      </c>
      <c r="D7000" s="125" t="n"/>
    </row>
    <row r="7001">
      <c r="A7001" s="126" t="n">
        <v>46207</v>
      </c>
      <c r="B7001" s="125" t="inlineStr">
        <is>
          <t>Tomato Soup</t>
        </is>
      </c>
      <c r="C7001" s="127" t="n">
        <v>6</v>
      </c>
      <c r="D7001" s="125" t="n"/>
    </row>
    <row r="7002">
      <c r="A7002" s="126" t="n">
        <v>46207</v>
      </c>
      <c r="B7002" s="125" t="inlineStr">
        <is>
          <t>Spaghetti Carbonara</t>
        </is>
      </c>
      <c r="C7002" s="127" t="n">
        <v>40</v>
      </c>
      <c r="D7002" s="125" t="n"/>
    </row>
    <row r="7003">
      <c r="A7003" s="126" t="n">
        <v>46207</v>
      </c>
      <c r="B7003" s="125" t="inlineStr">
        <is>
          <t>Pizza Margherita</t>
        </is>
      </c>
      <c r="C7003" s="127" t="n">
        <v>53</v>
      </c>
      <c r="D7003" s="125" t="n"/>
    </row>
    <row r="7004">
      <c r="A7004" s="126" t="n">
        <v>46207</v>
      </c>
      <c r="B7004" s="125" t="inlineStr">
        <is>
          <t>Wiener Schnitzel</t>
        </is>
      </c>
      <c r="C7004" s="127" t="n">
        <v>37</v>
      </c>
      <c r="D7004" s="125" t="n"/>
    </row>
    <row r="7005">
      <c r="A7005" s="126" t="n">
        <v>46207</v>
      </c>
      <c r="B7005" s="125" t="inlineStr">
        <is>
          <t>Salmon Fillet</t>
        </is>
      </c>
      <c r="C7005" s="127" t="n">
        <v>10</v>
      </c>
      <c r="D7005" s="125" t="n"/>
    </row>
    <row r="7006">
      <c r="A7006" s="126" t="n">
        <v>46207</v>
      </c>
      <c r="B7006" s="125" t="inlineStr">
        <is>
          <t>Mushroom Risotto</t>
        </is>
      </c>
      <c r="C7006" s="127" t="n">
        <v>10</v>
      </c>
      <c r="D7006" s="125" t="n"/>
    </row>
    <row r="7007">
      <c r="A7007" s="126" t="n">
        <v>46207</v>
      </c>
      <c r="B7007" s="125" t="inlineStr">
        <is>
          <t>Cheeseburger</t>
        </is>
      </c>
      <c r="C7007" s="127" t="n">
        <v>45</v>
      </c>
      <c r="D7007" s="125" t="n"/>
    </row>
    <row r="7008">
      <c r="A7008" s="126" t="n">
        <v>46207</v>
      </c>
      <c r="B7008" s="125" t="inlineStr">
        <is>
          <t>Tiramisu</t>
        </is>
      </c>
      <c r="C7008" s="127" t="n">
        <v>23</v>
      </c>
      <c r="D7008" s="125" t="n"/>
    </row>
    <row r="7009">
      <c r="A7009" s="126" t="n">
        <v>46207</v>
      </c>
      <c r="B7009" s="125" t="inlineStr">
        <is>
          <t>Chocolate Fondant</t>
        </is>
      </c>
      <c r="C7009" s="127" t="n">
        <v>10</v>
      </c>
      <c r="D7009" s="125" t="n"/>
    </row>
    <row r="7010">
      <c r="A7010" s="126" t="n">
        <v>46207</v>
      </c>
      <c r="B7010" s="125" t="inlineStr">
        <is>
          <t>Lemon Sorbet</t>
        </is>
      </c>
      <c r="C7010" s="127" t="n">
        <v>10</v>
      </c>
      <c r="D7010" s="125" t="n"/>
    </row>
    <row r="7011">
      <c r="A7011" s="126" t="n">
        <v>46207</v>
      </c>
      <c r="B7011" s="125" t="inlineStr">
        <is>
          <t>Espresso</t>
        </is>
      </c>
      <c r="C7011" s="127" t="n">
        <v>63</v>
      </c>
      <c r="D7011" s="125" t="n"/>
    </row>
    <row r="7012">
      <c r="A7012" s="126" t="n">
        <v>46207</v>
      </c>
      <c r="B7012" s="125" t="inlineStr">
        <is>
          <t>Cappuccino</t>
        </is>
      </c>
      <c r="C7012" s="127" t="n">
        <v>49</v>
      </c>
      <c r="D7012" s="125" t="n"/>
    </row>
    <row r="7013">
      <c r="A7013" s="126" t="n">
        <v>46207</v>
      </c>
      <c r="B7013" s="125" t="inlineStr">
        <is>
          <t>Homemade Lemonade</t>
        </is>
      </c>
      <c r="C7013" s="127" t="n">
        <v>54</v>
      </c>
      <c r="D7013" s="125" t="n"/>
    </row>
    <row r="7014">
      <c r="A7014" s="126" t="n">
        <v>46208</v>
      </c>
      <c r="B7014" s="125" t="inlineStr">
        <is>
          <t>Bruschetta</t>
        </is>
      </c>
      <c r="C7014" s="127" t="n">
        <v>19</v>
      </c>
      <c r="D7014" s="125" t="n"/>
    </row>
    <row r="7015">
      <c r="A7015" s="126" t="n">
        <v>46208</v>
      </c>
      <c r="B7015" s="125" t="inlineStr">
        <is>
          <t>Caesar Salad</t>
        </is>
      </c>
      <c r="C7015" s="127" t="n">
        <v>22</v>
      </c>
      <c r="D7015" s="125" t="n"/>
    </row>
    <row r="7016">
      <c r="A7016" s="126" t="n">
        <v>46208</v>
      </c>
      <c r="B7016" s="125" t="inlineStr">
        <is>
          <t>Tomato Soup</t>
        </is>
      </c>
      <c r="C7016" s="127" t="n">
        <v>6</v>
      </c>
      <c r="D7016" s="125" t="n"/>
    </row>
    <row r="7017">
      <c r="A7017" s="126" t="n">
        <v>46208</v>
      </c>
      <c r="B7017" s="125" t="inlineStr">
        <is>
          <t>Spaghetti Carbonara</t>
        </is>
      </c>
      <c r="C7017" s="127" t="n">
        <v>26</v>
      </c>
      <c r="D7017" s="125" t="n"/>
    </row>
    <row r="7018">
      <c r="A7018" s="126" t="n">
        <v>46208</v>
      </c>
      <c r="B7018" s="125" t="inlineStr">
        <is>
          <t>Pizza Margherita</t>
        </is>
      </c>
      <c r="C7018" s="127" t="n">
        <v>45</v>
      </c>
      <c r="D7018" s="125" t="n"/>
    </row>
    <row r="7019">
      <c r="A7019" s="126" t="n">
        <v>46208</v>
      </c>
      <c r="B7019" s="125" t="inlineStr">
        <is>
          <t>Wiener Schnitzel</t>
        </is>
      </c>
      <c r="C7019" s="127" t="n">
        <v>26</v>
      </c>
      <c r="D7019" s="125" t="n"/>
    </row>
    <row r="7020">
      <c r="A7020" s="126" t="n">
        <v>46208</v>
      </c>
      <c r="B7020" s="125" t="inlineStr">
        <is>
          <t>Salmon Fillet</t>
        </is>
      </c>
      <c r="C7020" s="127" t="n">
        <v>9</v>
      </c>
      <c r="D7020" s="125" t="n"/>
    </row>
    <row r="7021">
      <c r="A7021" s="126" t="n">
        <v>46208</v>
      </c>
      <c r="B7021" s="125" t="inlineStr">
        <is>
          <t>Mushroom Risotto</t>
        </is>
      </c>
      <c r="C7021" s="127" t="n">
        <v>6</v>
      </c>
      <c r="D7021" s="125" t="n"/>
    </row>
    <row r="7022">
      <c r="A7022" s="126" t="n">
        <v>46208</v>
      </c>
      <c r="B7022" s="125" t="inlineStr">
        <is>
          <t>Cheeseburger</t>
        </is>
      </c>
      <c r="C7022" s="127" t="n">
        <v>31</v>
      </c>
      <c r="D7022" s="125" t="n"/>
    </row>
    <row r="7023">
      <c r="A7023" s="126" t="n">
        <v>46208</v>
      </c>
      <c r="B7023" s="125" t="inlineStr">
        <is>
          <t>Tiramisu</t>
        </is>
      </c>
      <c r="C7023" s="127" t="n">
        <v>23</v>
      </c>
      <c r="D7023" s="125" t="n"/>
    </row>
    <row r="7024">
      <c r="A7024" s="126" t="n">
        <v>46208</v>
      </c>
      <c r="B7024" s="125" t="inlineStr">
        <is>
          <t>Chocolate Fondant</t>
        </is>
      </c>
      <c r="C7024" s="127" t="n">
        <v>8</v>
      </c>
      <c r="D7024" s="125" t="n"/>
    </row>
    <row r="7025">
      <c r="A7025" s="126" t="n">
        <v>46208</v>
      </c>
      <c r="B7025" s="125" t="inlineStr">
        <is>
          <t>Lemon Sorbet</t>
        </is>
      </c>
      <c r="C7025" s="127" t="n">
        <v>8</v>
      </c>
      <c r="D7025" s="125" t="n"/>
    </row>
    <row r="7026">
      <c r="A7026" s="126" t="n">
        <v>46208</v>
      </c>
      <c r="B7026" s="125" t="inlineStr">
        <is>
          <t>Espresso</t>
        </is>
      </c>
      <c r="C7026" s="127" t="n">
        <v>29</v>
      </c>
      <c r="D7026" s="125" t="n"/>
    </row>
    <row r="7027">
      <c r="A7027" s="126" t="n">
        <v>46208</v>
      </c>
      <c r="B7027" s="125" t="inlineStr">
        <is>
          <t>Cappuccino</t>
        </is>
      </c>
      <c r="C7027" s="127" t="n">
        <v>30</v>
      </c>
      <c r="D7027" s="125" t="n"/>
    </row>
    <row r="7028">
      <c r="A7028" s="126" t="n">
        <v>46208</v>
      </c>
      <c r="B7028" s="125" t="inlineStr">
        <is>
          <t>Homemade Lemonade</t>
        </is>
      </c>
      <c r="C7028" s="127" t="n">
        <v>49</v>
      </c>
      <c r="D7028" s="125" t="n"/>
    </row>
    <row r="7029">
      <c r="A7029" s="126" t="n">
        <v>46210</v>
      </c>
      <c r="B7029" s="125" t="inlineStr">
        <is>
          <t>Bruschetta</t>
        </is>
      </c>
      <c r="C7029" s="127" t="n">
        <v>13</v>
      </c>
      <c r="D7029" s="125" t="n"/>
    </row>
    <row r="7030">
      <c r="A7030" s="126" t="n">
        <v>46210</v>
      </c>
      <c r="B7030" s="125" t="inlineStr">
        <is>
          <t>Caesar Salad</t>
        </is>
      </c>
      <c r="C7030" s="127" t="n">
        <v>10</v>
      </c>
      <c r="D7030" s="125" t="n"/>
    </row>
    <row r="7031">
      <c r="A7031" s="126" t="n">
        <v>46210</v>
      </c>
      <c r="B7031" s="125" t="inlineStr">
        <is>
          <t>Tomato Soup</t>
        </is>
      </c>
      <c r="C7031" s="127" t="n">
        <v>2</v>
      </c>
      <c r="D7031" s="125" t="n"/>
    </row>
    <row r="7032">
      <c r="A7032" s="126" t="n">
        <v>46210</v>
      </c>
      <c r="B7032" s="125" t="inlineStr">
        <is>
          <t>Spaghetti Carbonara</t>
        </is>
      </c>
      <c r="C7032" s="127" t="n">
        <v>23</v>
      </c>
      <c r="D7032" s="125" t="n"/>
    </row>
    <row r="7033">
      <c r="A7033" s="126" t="n">
        <v>46210</v>
      </c>
      <c r="B7033" s="125" t="inlineStr">
        <is>
          <t>Pizza Margherita</t>
        </is>
      </c>
      <c r="C7033" s="127" t="n">
        <v>33</v>
      </c>
      <c r="D7033" s="125" t="n"/>
    </row>
    <row r="7034">
      <c r="A7034" s="126" t="n">
        <v>46210</v>
      </c>
      <c r="B7034" s="125" t="inlineStr">
        <is>
          <t>Wiener Schnitzel</t>
        </is>
      </c>
      <c r="C7034" s="127" t="n">
        <v>18</v>
      </c>
      <c r="D7034" s="125" t="n"/>
    </row>
    <row r="7035">
      <c r="A7035" s="126" t="n">
        <v>46210</v>
      </c>
      <c r="B7035" s="125" t="inlineStr">
        <is>
          <t>Salmon Fillet</t>
        </is>
      </c>
      <c r="C7035" s="127" t="n">
        <v>6</v>
      </c>
      <c r="D7035" s="125" t="n"/>
    </row>
    <row r="7036">
      <c r="A7036" s="126" t="n">
        <v>46210</v>
      </c>
      <c r="B7036" s="125" t="inlineStr">
        <is>
          <t>Mushroom Risotto</t>
        </is>
      </c>
      <c r="C7036" s="127" t="n">
        <v>4</v>
      </c>
      <c r="D7036" s="125" t="n"/>
    </row>
    <row r="7037">
      <c r="A7037" s="126" t="n">
        <v>46210</v>
      </c>
      <c r="B7037" s="125" t="inlineStr">
        <is>
          <t>Cheeseburger</t>
        </is>
      </c>
      <c r="C7037" s="127" t="n">
        <v>23</v>
      </c>
      <c r="D7037" s="125" t="n"/>
    </row>
    <row r="7038">
      <c r="A7038" s="126" t="n">
        <v>46210</v>
      </c>
      <c r="B7038" s="125" t="inlineStr">
        <is>
          <t>Tiramisu</t>
        </is>
      </c>
      <c r="C7038" s="127" t="n">
        <v>15</v>
      </c>
      <c r="D7038" s="125" t="n"/>
    </row>
    <row r="7039">
      <c r="A7039" s="126" t="n">
        <v>46210</v>
      </c>
      <c r="B7039" s="125" t="inlineStr">
        <is>
          <t>Chocolate Fondant</t>
        </is>
      </c>
      <c r="C7039" s="127" t="n">
        <v>6</v>
      </c>
      <c r="D7039" s="125" t="n"/>
    </row>
    <row r="7040">
      <c r="A7040" s="126" t="n">
        <v>46210</v>
      </c>
      <c r="B7040" s="125" t="inlineStr">
        <is>
          <t>Lemon Sorbet</t>
        </is>
      </c>
      <c r="C7040" s="127" t="n">
        <v>4</v>
      </c>
      <c r="D7040" s="125" t="n"/>
    </row>
    <row r="7041">
      <c r="A7041" s="126" t="n">
        <v>46210</v>
      </c>
      <c r="B7041" s="125" t="inlineStr">
        <is>
          <t>Espresso</t>
        </is>
      </c>
      <c r="C7041" s="127" t="n">
        <v>27</v>
      </c>
      <c r="D7041" s="125" t="n"/>
    </row>
    <row r="7042">
      <c r="A7042" s="126" t="n">
        <v>46210</v>
      </c>
      <c r="B7042" s="125" t="inlineStr">
        <is>
          <t>Cappuccino</t>
        </is>
      </c>
      <c r="C7042" s="127" t="n">
        <v>26</v>
      </c>
      <c r="D7042" s="125" t="n"/>
    </row>
    <row r="7043">
      <c r="A7043" s="126" t="n">
        <v>46210</v>
      </c>
      <c r="B7043" s="125" t="inlineStr">
        <is>
          <t>Homemade Lemonade</t>
        </is>
      </c>
      <c r="C7043" s="127" t="n">
        <v>27</v>
      </c>
      <c r="D7043" s="125" t="n"/>
    </row>
    <row r="7044">
      <c r="A7044" s="126" t="n">
        <v>46211</v>
      </c>
      <c r="B7044" s="125" t="inlineStr">
        <is>
          <t>Bruschetta</t>
        </is>
      </c>
      <c r="C7044" s="127" t="n">
        <v>17</v>
      </c>
      <c r="D7044" s="125" t="n"/>
    </row>
    <row r="7045">
      <c r="A7045" s="126" t="n">
        <v>46211</v>
      </c>
      <c r="B7045" s="125" t="inlineStr">
        <is>
          <t>Caesar Salad</t>
        </is>
      </c>
      <c r="C7045" s="127" t="n">
        <v>14</v>
      </c>
      <c r="D7045" s="125" t="n"/>
    </row>
    <row r="7046">
      <c r="A7046" s="126" t="n">
        <v>46211</v>
      </c>
      <c r="B7046" s="125" t="inlineStr">
        <is>
          <t>Tomato Soup</t>
        </is>
      </c>
      <c r="C7046" s="127" t="n">
        <v>1</v>
      </c>
      <c r="D7046" s="125" t="n"/>
    </row>
    <row r="7047">
      <c r="A7047" s="126" t="n">
        <v>46211</v>
      </c>
      <c r="B7047" s="125" t="inlineStr">
        <is>
          <t>Spaghetti Carbonara</t>
        </is>
      </c>
      <c r="C7047" s="127" t="n">
        <v>29</v>
      </c>
      <c r="D7047" s="125" t="n"/>
    </row>
    <row r="7048">
      <c r="A7048" s="126" t="n">
        <v>46211</v>
      </c>
      <c r="B7048" s="125" t="inlineStr">
        <is>
          <t>Pizza Margherita</t>
        </is>
      </c>
      <c r="C7048" s="127" t="n">
        <v>40</v>
      </c>
      <c r="D7048" s="125" t="n"/>
    </row>
    <row r="7049">
      <c r="A7049" s="126" t="n">
        <v>46211</v>
      </c>
      <c r="B7049" s="125" t="inlineStr">
        <is>
          <t>Wiener Schnitzel</t>
        </is>
      </c>
      <c r="C7049" s="127" t="n">
        <v>22</v>
      </c>
      <c r="D7049" s="125" t="n"/>
    </row>
    <row r="7050">
      <c r="A7050" s="126" t="n">
        <v>46211</v>
      </c>
      <c r="B7050" s="125" t="inlineStr">
        <is>
          <t>Salmon Fillet</t>
        </is>
      </c>
      <c r="C7050" s="127" t="n">
        <v>6</v>
      </c>
      <c r="D7050" s="125" t="n"/>
    </row>
    <row r="7051">
      <c r="A7051" s="126" t="n">
        <v>46211</v>
      </c>
      <c r="B7051" s="125" t="inlineStr">
        <is>
          <t>Mushroom Risotto</t>
        </is>
      </c>
      <c r="C7051" s="127" t="n">
        <v>5</v>
      </c>
      <c r="D7051" s="125" t="n"/>
    </row>
    <row r="7052">
      <c r="A7052" s="126" t="n">
        <v>46211</v>
      </c>
      <c r="B7052" s="125" t="inlineStr">
        <is>
          <t>Cheeseburger</t>
        </is>
      </c>
      <c r="C7052" s="127" t="n">
        <v>27</v>
      </c>
      <c r="D7052" s="125" t="n"/>
    </row>
    <row r="7053">
      <c r="A7053" s="126" t="n">
        <v>46211</v>
      </c>
      <c r="B7053" s="125" t="inlineStr">
        <is>
          <t>Tiramisu</t>
        </is>
      </c>
      <c r="C7053" s="127" t="n">
        <v>19</v>
      </c>
      <c r="D7053" s="125" t="n"/>
    </row>
    <row r="7054">
      <c r="A7054" s="126" t="n">
        <v>46211</v>
      </c>
      <c r="B7054" s="125" t="inlineStr">
        <is>
          <t>Chocolate Fondant</t>
        </is>
      </c>
      <c r="C7054" s="127" t="n">
        <v>7</v>
      </c>
      <c r="D7054" s="125" t="n"/>
    </row>
    <row r="7055">
      <c r="A7055" s="126" t="n">
        <v>46211</v>
      </c>
      <c r="B7055" s="125" t="inlineStr">
        <is>
          <t>Lemon Sorbet</t>
        </is>
      </c>
      <c r="C7055" s="127" t="n">
        <v>4</v>
      </c>
      <c r="D7055" s="125" t="n"/>
    </row>
    <row r="7056">
      <c r="A7056" s="126" t="n">
        <v>46211</v>
      </c>
      <c r="B7056" s="125" t="inlineStr">
        <is>
          <t>Espresso</t>
        </is>
      </c>
      <c r="C7056" s="127" t="n">
        <v>27</v>
      </c>
      <c r="D7056" s="125" t="n"/>
    </row>
    <row r="7057">
      <c r="A7057" s="126" t="n">
        <v>46211</v>
      </c>
      <c r="B7057" s="125" t="inlineStr">
        <is>
          <t>Cappuccino</t>
        </is>
      </c>
      <c r="C7057" s="127" t="n">
        <v>31</v>
      </c>
      <c r="D7057" s="125" t="n"/>
    </row>
    <row r="7058">
      <c r="A7058" s="126" t="n">
        <v>46211</v>
      </c>
      <c r="B7058" s="125" t="inlineStr">
        <is>
          <t>Homemade Lemonade</t>
        </is>
      </c>
      <c r="C7058" s="127" t="n">
        <v>30</v>
      </c>
      <c r="D7058" s="125" t="n"/>
    </row>
    <row r="7059">
      <c r="A7059" s="126" t="n">
        <v>46212</v>
      </c>
      <c r="B7059" s="125" t="inlineStr">
        <is>
          <t>Bruschetta</t>
        </is>
      </c>
      <c r="C7059" s="127" t="n">
        <v>14</v>
      </c>
      <c r="D7059" s="125" t="n"/>
    </row>
    <row r="7060">
      <c r="A7060" s="126" t="n">
        <v>46212</v>
      </c>
      <c r="B7060" s="125" t="inlineStr">
        <is>
          <t>Caesar Salad</t>
        </is>
      </c>
      <c r="C7060" s="127" t="n">
        <v>15</v>
      </c>
      <c r="D7060" s="125" t="n"/>
    </row>
    <row r="7061">
      <c r="A7061" s="126" t="n">
        <v>46212</v>
      </c>
      <c r="B7061" s="125" t="inlineStr">
        <is>
          <t>Tomato Soup</t>
        </is>
      </c>
      <c r="C7061" s="127" t="n">
        <v>5</v>
      </c>
      <c r="D7061" s="125" t="n"/>
    </row>
    <row r="7062">
      <c r="A7062" s="126" t="n">
        <v>46212</v>
      </c>
      <c r="B7062" s="125" t="inlineStr">
        <is>
          <t>Spaghetti Carbonara</t>
        </is>
      </c>
      <c r="C7062" s="127" t="n">
        <v>19</v>
      </c>
      <c r="D7062" s="125" t="n"/>
    </row>
    <row r="7063">
      <c r="A7063" s="126" t="n">
        <v>46212</v>
      </c>
      <c r="B7063" s="125" t="inlineStr">
        <is>
          <t>Pizza Margherita</t>
        </is>
      </c>
      <c r="C7063" s="127" t="n">
        <v>33</v>
      </c>
      <c r="D7063" s="125" t="n"/>
    </row>
    <row r="7064">
      <c r="A7064" s="126" t="n">
        <v>46212</v>
      </c>
      <c r="B7064" s="125" t="inlineStr">
        <is>
          <t>Wiener Schnitzel</t>
        </is>
      </c>
      <c r="C7064" s="127" t="n">
        <v>26</v>
      </c>
      <c r="D7064" s="125" t="n"/>
    </row>
    <row r="7065">
      <c r="A7065" s="126" t="n">
        <v>46212</v>
      </c>
      <c r="B7065" s="125" t="inlineStr">
        <is>
          <t>Salmon Fillet</t>
        </is>
      </c>
      <c r="C7065" s="127" t="n">
        <v>7</v>
      </c>
      <c r="D7065" s="125" t="n"/>
    </row>
    <row r="7066">
      <c r="A7066" s="126" t="n">
        <v>46212</v>
      </c>
      <c r="B7066" s="125" t="inlineStr">
        <is>
          <t>Mushroom Risotto</t>
        </is>
      </c>
      <c r="C7066" s="127" t="n">
        <v>6</v>
      </c>
      <c r="D7066" s="125" t="n"/>
    </row>
    <row r="7067">
      <c r="A7067" s="126" t="n">
        <v>46212</v>
      </c>
      <c r="B7067" s="125" t="inlineStr">
        <is>
          <t>Cheeseburger</t>
        </is>
      </c>
      <c r="C7067" s="127" t="n">
        <v>29</v>
      </c>
      <c r="D7067" s="125" t="n"/>
    </row>
    <row r="7068">
      <c r="A7068" s="126" t="n">
        <v>46212</v>
      </c>
      <c r="B7068" s="125" t="inlineStr">
        <is>
          <t>Tiramisu</t>
        </is>
      </c>
      <c r="C7068" s="127" t="n">
        <v>15</v>
      </c>
      <c r="D7068" s="125" t="n"/>
    </row>
    <row r="7069">
      <c r="A7069" s="126" t="n">
        <v>46212</v>
      </c>
      <c r="B7069" s="125" t="inlineStr">
        <is>
          <t>Chocolate Fondant</t>
        </is>
      </c>
      <c r="C7069" s="127" t="n">
        <v>6</v>
      </c>
      <c r="D7069" s="125" t="n"/>
    </row>
    <row r="7070">
      <c r="A7070" s="126" t="n">
        <v>46212</v>
      </c>
      <c r="B7070" s="125" t="inlineStr">
        <is>
          <t>Lemon Sorbet</t>
        </is>
      </c>
      <c r="C7070" s="127" t="n">
        <v>6</v>
      </c>
      <c r="D7070" s="125" t="n"/>
    </row>
    <row r="7071">
      <c r="A7071" s="126" t="n">
        <v>46212</v>
      </c>
      <c r="B7071" s="125" t="inlineStr">
        <is>
          <t>Espresso</t>
        </is>
      </c>
      <c r="C7071" s="127" t="n">
        <v>54</v>
      </c>
      <c r="D7071" s="125" t="n"/>
    </row>
    <row r="7072">
      <c r="A7072" s="126" t="n">
        <v>46212</v>
      </c>
      <c r="B7072" s="125" t="inlineStr">
        <is>
          <t>Cappuccino</t>
        </is>
      </c>
      <c r="C7072" s="127" t="n">
        <v>39</v>
      </c>
      <c r="D7072" s="125" t="n"/>
    </row>
    <row r="7073">
      <c r="A7073" s="126" t="n">
        <v>46212</v>
      </c>
      <c r="B7073" s="125" t="inlineStr">
        <is>
          <t>Homemade Lemonade</t>
        </is>
      </c>
      <c r="C7073" s="127" t="n">
        <v>39</v>
      </c>
      <c r="D7073" s="125" t="n"/>
    </row>
    <row r="7074">
      <c r="A7074" s="126" t="n">
        <v>46213</v>
      </c>
      <c r="B7074" s="125" t="inlineStr">
        <is>
          <t>Bruschetta</t>
        </is>
      </c>
      <c r="C7074" s="127" t="n">
        <v>25</v>
      </c>
      <c r="D7074" s="125" t="n"/>
    </row>
    <row r="7075">
      <c r="A7075" s="126" t="n">
        <v>46213</v>
      </c>
      <c r="B7075" s="125" t="inlineStr">
        <is>
          <t>Caesar Salad</t>
        </is>
      </c>
      <c r="C7075" s="127" t="n">
        <v>17</v>
      </c>
      <c r="D7075" s="125" t="n"/>
    </row>
    <row r="7076">
      <c r="A7076" s="126" t="n">
        <v>46213</v>
      </c>
      <c r="B7076" s="125" t="inlineStr">
        <is>
          <t>Tomato Soup</t>
        </is>
      </c>
      <c r="C7076" s="127" t="n">
        <v>4</v>
      </c>
      <c r="D7076" s="125" t="n"/>
    </row>
    <row r="7077">
      <c r="A7077" s="126" t="n">
        <v>46213</v>
      </c>
      <c r="B7077" s="125" t="inlineStr">
        <is>
          <t>Spaghetti Carbonara</t>
        </is>
      </c>
      <c r="C7077" s="127" t="n">
        <v>27</v>
      </c>
      <c r="D7077" s="125" t="n"/>
    </row>
    <row r="7078">
      <c r="A7078" s="126" t="n">
        <v>46213</v>
      </c>
      <c r="B7078" s="125" t="inlineStr">
        <is>
          <t>Pizza Margherita</t>
        </is>
      </c>
      <c r="C7078" s="127" t="n">
        <v>51</v>
      </c>
      <c r="D7078" s="125" t="n"/>
    </row>
    <row r="7079">
      <c r="A7079" s="126" t="n">
        <v>46213</v>
      </c>
      <c r="B7079" s="125" t="inlineStr">
        <is>
          <t>Wiener Schnitzel</t>
        </is>
      </c>
      <c r="C7079" s="127" t="n">
        <v>32</v>
      </c>
      <c r="D7079" s="125" t="n"/>
    </row>
    <row r="7080">
      <c r="A7080" s="126" t="n">
        <v>46213</v>
      </c>
      <c r="B7080" s="125" t="inlineStr">
        <is>
          <t>Salmon Fillet</t>
        </is>
      </c>
      <c r="C7080" s="127" t="n">
        <v>10</v>
      </c>
      <c r="D7080" s="125" t="n"/>
    </row>
    <row r="7081">
      <c r="A7081" s="126" t="n">
        <v>46213</v>
      </c>
      <c r="B7081" s="125" t="inlineStr">
        <is>
          <t>Mushroom Risotto</t>
        </is>
      </c>
      <c r="C7081" s="127" t="n">
        <v>8</v>
      </c>
      <c r="D7081" s="125" t="n"/>
    </row>
    <row r="7082">
      <c r="A7082" s="126" t="n">
        <v>46213</v>
      </c>
      <c r="B7082" s="125" t="inlineStr">
        <is>
          <t>Cheeseburger</t>
        </is>
      </c>
      <c r="C7082" s="127" t="n">
        <v>32</v>
      </c>
      <c r="D7082" s="125" t="n"/>
    </row>
    <row r="7083">
      <c r="A7083" s="126" t="n">
        <v>46213</v>
      </c>
      <c r="B7083" s="125" t="inlineStr">
        <is>
          <t>Tiramisu</t>
        </is>
      </c>
      <c r="C7083" s="127" t="n">
        <v>29</v>
      </c>
      <c r="D7083" s="125" t="n"/>
    </row>
    <row r="7084">
      <c r="A7084" s="126" t="n">
        <v>46213</v>
      </c>
      <c r="B7084" s="125" t="inlineStr">
        <is>
          <t>Chocolate Fondant</t>
        </is>
      </c>
      <c r="C7084" s="127" t="n">
        <v>10</v>
      </c>
      <c r="D7084" s="125" t="n"/>
    </row>
    <row r="7085">
      <c r="A7085" s="126" t="n">
        <v>46213</v>
      </c>
      <c r="B7085" s="125" t="inlineStr">
        <is>
          <t>Lemon Sorbet</t>
        </is>
      </c>
      <c r="C7085" s="127" t="n">
        <v>6</v>
      </c>
      <c r="D7085" s="125" t="n"/>
    </row>
    <row r="7086">
      <c r="A7086" s="126" t="n">
        <v>46213</v>
      </c>
      <c r="B7086" s="125" t="inlineStr">
        <is>
          <t>Espresso</t>
        </is>
      </c>
      <c r="C7086" s="127" t="n">
        <v>69</v>
      </c>
      <c r="D7086" s="125" t="n"/>
    </row>
    <row r="7087">
      <c r="A7087" s="126" t="n">
        <v>46213</v>
      </c>
      <c r="B7087" s="125" t="inlineStr">
        <is>
          <t>Cappuccino</t>
        </is>
      </c>
      <c r="C7087" s="127" t="n">
        <v>39</v>
      </c>
      <c r="D7087" s="125" t="n"/>
    </row>
    <row r="7088">
      <c r="A7088" s="126" t="n">
        <v>46213</v>
      </c>
      <c r="B7088" s="125" t="inlineStr">
        <is>
          <t>Homemade Lemonade</t>
        </is>
      </c>
      <c r="C7088" s="127" t="n">
        <v>56</v>
      </c>
      <c r="D7088" s="125" t="n"/>
    </row>
    <row r="7089">
      <c r="A7089" s="126" t="n">
        <v>46214</v>
      </c>
      <c r="B7089" s="125" t="inlineStr">
        <is>
          <t>Bruschetta</t>
        </is>
      </c>
      <c r="C7089" s="127" t="n">
        <v>24</v>
      </c>
      <c r="D7089" s="125" t="n"/>
    </row>
    <row r="7090">
      <c r="A7090" s="126" t="n">
        <v>46214</v>
      </c>
      <c r="B7090" s="125" t="inlineStr">
        <is>
          <t>Caesar Salad</t>
        </is>
      </c>
      <c r="C7090" s="127" t="n">
        <v>24</v>
      </c>
      <c r="D7090" s="125" t="n"/>
    </row>
    <row r="7091">
      <c r="A7091" s="126" t="n">
        <v>46214</v>
      </c>
      <c r="B7091" s="125" t="inlineStr">
        <is>
          <t>Tomato Soup</t>
        </is>
      </c>
      <c r="C7091" s="127" t="n">
        <v>6</v>
      </c>
      <c r="D7091" s="125" t="n"/>
    </row>
    <row r="7092">
      <c r="A7092" s="126" t="n">
        <v>46214</v>
      </c>
      <c r="B7092" s="125" t="inlineStr">
        <is>
          <t>Spaghetti Carbonara</t>
        </is>
      </c>
      <c r="C7092" s="127" t="n">
        <v>54</v>
      </c>
      <c r="D7092" s="125" t="n"/>
    </row>
    <row r="7093">
      <c r="A7093" s="126" t="n">
        <v>46214</v>
      </c>
      <c r="B7093" s="125" t="inlineStr">
        <is>
          <t>Pizza Margherita</t>
        </is>
      </c>
      <c r="C7093" s="127" t="n">
        <v>57</v>
      </c>
      <c r="D7093" s="125" t="n"/>
    </row>
    <row r="7094">
      <c r="A7094" s="126" t="n">
        <v>46214</v>
      </c>
      <c r="B7094" s="125" t="inlineStr">
        <is>
          <t>Wiener Schnitzel</t>
        </is>
      </c>
      <c r="C7094" s="127" t="n">
        <v>29</v>
      </c>
      <c r="D7094" s="125" t="n"/>
    </row>
    <row r="7095">
      <c r="A7095" s="126" t="n">
        <v>46214</v>
      </c>
      <c r="B7095" s="125" t="inlineStr">
        <is>
          <t>Salmon Fillet</t>
        </is>
      </c>
      <c r="C7095" s="127" t="n">
        <v>10</v>
      </c>
      <c r="D7095" s="125" t="n"/>
    </row>
    <row r="7096">
      <c r="A7096" s="126" t="n">
        <v>46214</v>
      </c>
      <c r="B7096" s="125" t="inlineStr">
        <is>
          <t>Mushroom Risotto</t>
        </is>
      </c>
      <c r="C7096" s="127" t="n">
        <v>10</v>
      </c>
      <c r="D7096" s="125" t="n"/>
    </row>
    <row r="7097">
      <c r="A7097" s="126" t="n">
        <v>46214</v>
      </c>
      <c r="B7097" s="125" t="inlineStr">
        <is>
          <t>Cheeseburger</t>
        </is>
      </c>
      <c r="C7097" s="127" t="n">
        <v>33</v>
      </c>
      <c r="D7097" s="125" t="n"/>
    </row>
    <row r="7098">
      <c r="A7098" s="126" t="n">
        <v>46214</v>
      </c>
      <c r="B7098" s="125" t="inlineStr">
        <is>
          <t>Tiramisu</t>
        </is>
      </c>
      <c r="C7098" s="127" t="n">
        <v>32</v>
      </c>
      <c r="D7098" s="125" t="n"/>
    </row>
    <row r="7099">
      <c r="A7099" s="126" t="n">
        <v>46214</v>
      </c>
      <c r="B7099" s="125" t="inlineStr">
        <is>
          <t>Chocolate Fondant</t>
        </is>
      </c>
      <c r="C7099" s="127" t="n">
        <v>11</v>
      </c>
      <c r="D7099" s="125" t="n"/>
    </row>
    <row r="7100">
      <c r="A7100" s="126" t="n">
        <v>46214</v>
      </c>
      <c r="B7100" s="125" t="inlineStr">
        <is>
          <t>Lemon Sorbet</t>
        </is>
      </c>
      <c r="C7100" s="127" t="n">
        <v>7</v>
      </c>
      <c r="D7100" s="125" t="n"/>
    </row>
    <row r="7101">
      <c r="A7101" s="126" t="n">
        <v>46214</v>
      </c>
      <c r="B7101" s="125" t="inlineStr">
        <is>
          <t>Espresso</t>
        </is>
      </c>
      <c r="C7101" s="127" t="n">
        <v>53</v>
      </c>
      <c r="D7101" s="125" t="n"/>
    </row>
    <row r="7102">
      <c r="A7102" s="126" t="n">
        <v>46214</v>
      </c>
      <c r="B7102" s="125" t="inlineStr">
        <is>
          <t>Cappuccino</t>
        </is>
      </c>
      <c r="C7102" s="127" t="n">
        <v>49</v>
      </c>
      <c r="D7102" s="125" t="n"/>
    </row>
    <row r="7103">
      <c r="A7103" s="126" t="n">
        <v>46214</v>
      </c>
      <c r="B7103" s="125" t="inlineStr">
        <is>
          <t>Homemade Lemonade</t>
        </is>
      </c>
      <c r="C7103" s="127" t="n">
        <v>78</v>
      </c>
      <c r="D7103" s="125" t="n"/>
    </row>
    <row r="7104">
      <c r="A7104" s="126" t="n">
        <v>46215</v>
      </c>
      <c r="B7104" s="125" t="inlineStr">
        <is>
          <t>Bruschetta</t>
        </is>
      </c>
      <c r="C7104" s="127" t="n">
        <v>22</v>
      </c>
      <c r="D7104" s="125" t="n"/>
    </row>
    <row r="7105">
      <c r="A7105" s="126" t="n">
        <v>46215</v>
      </c>
      <c r="B7105" s="125" t="inlineStr">
        <is>
          <t>Caesar Salad</t>
        </is>
      </c>
      <c r="C7105" s="127" t="n">
        <v>17</v>
      </c>
      <c r="D7105" s="125" t="n"/>
    </row>
    <row r="7106">
      <c r="A7106" s="126" t="n">
        <v>46215</v>
      </c>
      <c r="B7106" s="125" t="inlineStr">
        <is>
          <t>Tomato Soup</t>
        </is>
      </c>
      <c r="C7106" s="127" t="n">
        <v>4</v>
      </c>
      <c r="D7106" s="125" t="n"/>
    </row>
    <row r="7107">
      <c r="A7107" s="126" t="n">
        <v>46215</v>
      </c>
      <c r="B7107" s="125" t="inlineStr">
        <is>
          <t>Spaghetti Carbonara</t>
        </is>
      </c>
      <c r="C7107" s="127" t="n">
        <v>48</v>
      </c>
      <c r="D7107" s="125" t="n"/>
    </row>
    <row r="7108">
      <c r="A7108" s="126" t="n">
        <v>46215</v>
      </c>
      <c r="B7108" s="125" t="inlineStr">
        <is>
          <t>Pizza Margherita</t>
        </is>
      </c>
      <c r="C7108" s="127" t="n">
        <v>43</v>
      </c>
      <c r="D7108" s="125" t="n"/>
    </row>
    <row r="7109">
      <c r="A7109" s="126" t="n">
        <v>46215</v>
      </c>
      <c r="B7109" s="125" t="inlineStr">
        <is>
          <t>Wiener Schnitzel</t>
        </is>
      </c>
      <c r="C7109" s="127" t="n">
        <v>25</v>
      </c>
      <c r="D7109" s="125" t="n"/>
    </row>
    <row r="7110">
      <c r="A7110" s="126" t="n">
        <v>46215</v>
      </c>
      <c r="B7110" s="125" t="inlineStr">
        <is>
          <t>Salmon Fillet</t>
        </is>
      </c>
      <c r="C7110" s="127" t="n">
        <v>8</v>
      </c>
      <c r="D7110" s="125" t="n"/>
    </row>
    <row r="7111">
      <c r="A7111" s="126" t="n">
        <v>46215</v>
      </c>
      <c r="B7111" s="125" t="inlineStr">
        <is>
          <t>Mushroom Risotto</t>
        </is>
      </c>
      <c r="C7111" s="127" t="n">
        <v>9</v>
      </c>
      <c r="D7111" s="125" t="n"/>
    </row>
    <row r="7112">
      <c r="A7112" s="126" t="n">
        <v>46215</v>
      </c>
      <c r="B7112" s="125" t="inlineStr">
        <is>
          <t>Cheeseburger</t>
        </is>
      </c>
      <c r="C7112" s="127" t="n">
        <v>32</v>
      </c>
      <c r="D7112" s="125" t="n"/>
    </row>
    <row r="7113">
      <c r="A7113" s="126" t="n">
        <v>46215</v>
      </c>
      <c r="B7113" s="125" t="inlineStr">
        <is>
          <t>Tiramisu</t>
        </is>
      </c>
      <c r="C7113" s="127" t="n">
        <v>21</v>
      </c>
      <c r="D7113" s="125" t="n"/>
    </row>
    <row r="7114">
      <c r="A7114" s="126" t="n">
        <v>46215</v>
      </c>
      <c r="B7114" s="125" t="inlineStr">
        <is>
          <t>Chocolate Fondant</t>
        </is>
      </c>
      <c r="C7114" s="127" t="n">
        <v>9</v>
      </c>
      <c r="D7114" s="125" t="n"/>
    </row>
    <row r="7115">
      <c r="A7115" s="126" t="n">
        <v>46215</v>
      </c>
      <c r="B7115" s="125" t="inlineStr">
        <is>
          <t>Lemon Sorbet</t>
        </is>
      </c>
      <c r="C7115" s="127" t="n">
        <v>6</v>
      </c>
      <c r="D7115" s="125" t="n"/>
    </row>
    <row r="7116">
      <c r="A7116" s="126" t="n">
        <v>46215</v>
      </c>
      <c r="B7116" s="125" t="inlineStr">
        <is>
          <t>Espresso</t>
        </is>
      </c>
      <c r="C7116" s="127" t="n">
        <v>41</v>
      </c>
      <c r="D7116" s="125" t="n"/>
    </row>
    <row r="7117">
      <c r="A7117" s="126" t="n">
        <v>46215</v>
      </c>
      <c r="B7117" s="125" t="inlineStr">
        <is>
          <t>Cappuccino</t>
        </is>
      </c>
      <c r="C7117" s="127" t="n">
        <v>39</v>
      </c>
      <c r="D7117" s="125" t="n"/>
    </row>
    <row r="7118">
      <c r="A7118" s="126" t="n">
        <v>46215</v>
      </c>
      <c r="B7118" s="125" t="inlineStr">
        <is>
          <t>Homemade Lemonade</t>
        </is>
      </c>
      <c r="C7118" s="127" t="n">
        <v>24</v>
      </c>
      <c r="D7118" s="125" t="n"/>
    </row>
    <row r="7119">
      <c r="A7119" s="126" t="n">
        <v>46217</v>
      </c>
      <c r="B7119" s="125" t="inlineStr">
        <is>
          <t>Bruschetta</t>
        </is>
      </c>
      <c r="C7119" s="127" t="n">
        <v>15</v>
      </c>
      <c r="D7119" s="125" t="n"/>
    </row>
    <row r="7120">
      <c r="A7120" s="126" t="n">
        <v>46217</v>
      </c>
      <c r="B7120" s="125" t="inlineStr">
        <is>
          <t>Caesar Salad</t>
        </is>
      </c>
      <c r="C7120" s="127" t="n">
        <v>14</v>
      </c>
      <c r="D7120" s="125" t="n"/>
    </row>
    <row r="7121">
      <c r="A7121" s="126" t="n">
        <v>46217</v>
      </c>
      <c r="B7121" s="125" t="inlineStr">
        <is>
          <t>Tomato Soup</t>
        </is>
      </c>
      <c r="C7121" s="127" t="n">
        <v>2</v>
      </c>
      <c r="D7121" s="125" t="n"/>
    </row>
    <row r="7122">
      <c r="A7122" s="126" t="n">
        <v>46217</v>
      </c>
      <c r="B7122" s="125" t="inlineStr">
        <is>
          <t>Spaghetti Carbonara</t>
        </is>
      </c>
      <c r="C7122" s="127" t="n">
        <v>22</v>
      </c>
      <c r="D7122" s="125" t="n"/>
    </row>
    <row r="7123">
      <c r="A7123" s="126" t="n">
        <v>46217</v>
      </c>
      <c r="B7123" s="125" t="inlineStr">
        <is>
          <t>Pizza Margherita</t>
        </is>
      </c>
      <c r="C7123" s="127" t="n">
        <v>20</v>
      </c>
      <c r="D7123" s="125" t="n"/>
    </row>
    <row r="7124">
      <c r="A7124" s="126" t="n">
        <v>46217</v>
      </c>
      <c r="B7124" s="125" t="inlineStr">
        <is>
          <t>Wiener Schnitzel</t>
        </is>
      </c>
      <c r="C7124" s="127" t="n">
        <v>16</v>
      </c>
      <c r="D7124" s="125" t="n"/>
    </row>
    <row r="7125">
      <c r="A7125" s="126" t="n">
        <v>46217</v>
      </c>
      <c r="B7125" s="125" t="inlineStr">
        <is>
          <t>Salmon Fillet</t>
        </is>
      </c>
      <c r="C7125" s="127" t="n">
        <v>6</v>
      </c>
      <c r="D7125" s="125" t="n"/>
    </row>
    <row r="7126">
      <c r="A7126" s="126" t="n">
        <v>46217</v>
      </c>
      <c r="B7126" s="125" t="inlineStr">
        <is>
          <t>Mushroom Risotto</t>
        </is>
      </c>
      <c r="C7126" s="127" t="n">
        <v>5</v>
      </c>
      <c r="D7126" s="125" t="n"/>
    </row>
    <row r="7127">
      <c r="A7127" s="126" t="n">
        <v>46217</v>
      </c>
      <c r="B7127" s="125" t="inlineStr">
        <is>
          <t>Cheeseburger</t>
        </is>
      </c>
      <c r="C7127" s="127" t="n">
        <v>15</v>
      </c>
      <c r="D7127" s="125" t="n"/>
    </row>
    <row r="7128">
      <c r="A7128" s="126" t="n">
        <v>46217</v>
      </c>
      <c r="B7128" s="125" t="inlineStr">
        <is>
          <t>Tiramisu</t>
        </is>
      </c>
      <c r="C7128" s="127" t="n">
        <v>13</v>
      </c>
      <c r="D7128" s="125" t="n"/>
    </row>
    <row r="7129">
      <c r="A7129" s="126" t="n">
        <v>46217</v>
      </c>
      <c r="B7129" s="125" t="inlineStr">
        <is>
          <t>Chocolate Fondant</t>
        </is>
      </c>
      <c r="C7129" s="127" t="n">
        <v>5</v>
      </c>
      <c r="D7129" s="125" t="n"/>
    </row>
    <row r="7130">
      <c r="A7130" s="126" t="n">
        <v>46217</v>
      </c>
      <c r="B7130" s="125" t="inlineStr">
        <is>
          <t>Lemon Sorbet</t>
        </is>
      </c>
      <c r="C7130" s="127" t="n">
        <v>4</v>
      </c>
      <c r="D7130" s="125" t="n"/>
    </row>
    <row r="7131">
      <c r="A7131" s="126" t="n">
        <v>46217</v>
      </c>
      <c r="B7131" s="125" t="inlineStr">
        <is>
          <t>Espresso</t>
        </is>
      </c>
      <c r="C7131" s="127" t="n">
        <v>45</v>
      </c>
      <c r="D7131" s="125" t="n"/>
    </row>
    <row r="7132">
      <c r="A7132" s="126" t="n">
        <v>46217</v>
      </c>
      <c r="B7132" s="125" t="inlineStr">
        <is>
          <t>Cappuccino</t>
        </is>
      </c>
      <c r="C7132" s="127" t="n">
        <v>24</v>
      </c>
      <c r="D7132" s="125" t="n"/>
    </row>
    <row r="7133">
      <c r="A7133" s="126" t="n">
        <v>46217</v>
      </c>
      <c r="B7133" s="125" t="inlineStr">
        <is>
          <t>Homemade Lemonade</t>
        </is>
      </c>
      <c r="C7133" s="127" t="n">
        <v>30</v>
      </c>
      <c r="D7133" s="125" t="n"/>
    </row>
    <row r="7134">
      <c r="A7134" s="126" t="n">
        <v>46218</v>
      </c>
      <c r="B7134" s="125" t="inlineStr">
        <is>
          <t>Bruschetta</t>
        </is>
      </c>
      <c r="C7134" s="127" t="n">
        <v>13</v>
      </c>
      <c r="D7134" s="125" t="n"/>
    </row>
    <row r="7135">
      <c r="A7135" s="126" t="n">
        <v>46218</v>
      </c>
      <c r="B7135" s="125" t="inlineStr">
        <is>
          <t>Caesar Salad</t>
        </is>
      </c>
      <c r="C7135" s="127" t="n">
        <v>14</v>
      </c>
      <c r="D7135" s="125" t="n"/>
    </row>
    <row r="7136">
      <c r="A7136" s="126" t="n">
        <v>46218</v>
      </c>
      <c r="B7136" s="125" t="inlineStr">
        <is>
          <t>Tomato Soup</t>
        </is>
      </c>
      <c r="C7136" s="127" t="n">
        <v>6</v>
      </c>
      <c r="D7136" s="125" t="n"/>
    </row>
    <row r="7137">
      <c r="A7137" s="126" t="n">
        <v>46218</v>
      </c>
      <c r="B7137" s="125" t="inlineStr">
        <is>
          <t>Spaghetti Carbonara</t>
        </is>
      </c>
      <c r="C7137" s="127" t="n">
        <v>32</v>
      </c>
      <c r="D7137" s="125" t="n"/>
    </row>
    <row r="7138">
      <c r="A7138" s="126" t="n">
        <v>46218</v>
      </c>
      <c r="B7138" s="125" t="inlineStr">
        <is>
          <t>Pizza Margherita</t>
        </is>
      </c>
      <c r="C7138" s="127" t="n">
        <v>42</v>
      </c>
      <c r="D7138" s="125" t="n"/>
    </row>
    <row r="7139">
      <c r="A7139" s="126" t="n">
        <v>46218</v>
      </c>
      <c r="B7139" s="125" t="inlineStr">
        <is>
          <t>Wiener Schnitzel</t>
        </is>
      </c>
      <c r="C7139" s="127" t="n">
        <v>15</v>
      </c>
      <c r="D7139" s="125" t="n"/>
    </row>
    <row r="7140">
      <c r="A7140" s="126" t="n">
        <v>46218</v>
      </c>
      <c r="B7140" s="125" t="inlineStr">
        <is>
          <t>Salmon Fillet</t>
        </is>
      </c>
      <c r="C7140" s="127" t="n">
        <v>8</v>
      </c>
      <c r="D7140" s="125" t="n"/>
    </row>
    <row r="7141">
      <c r="A7141" s="126" t="n">
        <v>46218</v>
      </c>
      <c r="B7141" s="125" t="inlineStr">
        <is>
          <t>Mushroom Risotto</t>
        </is>
      </c>
      <c r="C7141" s="127" t="n">
        <v>5</v>
      </c>
      <c r="D7141" s="125" t="n"/>
    </row>
    <row r="7142">
      <c r="A7142" s="126" t="n">
        <v>46218</v>
      </c>
      <c r="B7142" s="125" t="inlineStr">
        <is>
          <t>Cheeseburger</t>
        </is>
      </c>
      <c r="C7142" s="127" t="n">
        <v>28</v>
      </c>
      <c r="D7142" s="125" t="n"/>
    </row>
    <row r="7143">
      <c r="A7143" s="126" t="n">
        <v>46218</v>
      </c>
      <c r="B7143" s="125" t="inlineStr">
        <is>
          <t>Tiramisu</t>
        </is>
      </c>
      <c r="C7143" s="127" t="n">
        <v>19</v>
      </c>
      <c r="D7143" s="125" t="n"/>
    </row>
    <row r="7144">
      <c r="A7144" s="126" t="n">
        <v>46218</v>
      </c>
      <c r="B7144" s="125" t="inlineStr">
        <is>
          <t>Chocolate Fondant</t>
        </is>
      </c>
      <c r="C7144" s="127" t="n">
        <v>7</v>
      </c>
      <c r="D7144" s="125" t="n"/>
    </row>
    <row r="7145">
      <c r="A7145" s="126" t="n">
        <v>46218</v>
      </c>
      <c r="B7145" s="125" t="inlineStr">
        <is>
          <t>Lemon Sorbet</t>
        </is>
      </c>
      <c r="C7145" s="127" t="n">
        <v>4</v>
      </c>
      <c r="D7145" s="125" t="n"/>
    </row>
    <row r="7146">
      <c r="A7146" s="126" t="n">
        <v>46218</v>
      </c>
      <c r="B7146" s="125" t="inlineStr">
        <is>
          <t>Espresso</t>
        </is>
      </c>
      <c r="C7146" s="127" t="n">
        <v>38</v>
      </c>
      <c r="D7146" s="125" t="n"/>
    </row>
    <row r="7147">
      <c r="A7147" s="126" t="n">
        <v>46218</v>
      </c>
      <c r="B7147" s="125" t="inlineStr">
        <is>
          <t>Cappuccino</t>
        </is>
      </c>
      <c r="C7147" s="127" t="n">
        <v>27</v>
      </c>
      <c r="D7147" s="125" t="n"/>
    </row>
    <row r="7148">
      <c r="A7148" s="126" t="n">
        <v>46218</v>
      </c>
      <c r="B7148" s="125" t="inlineStr">
        <is>
          <t>Homemade Lemonade</t>
        </is>
      </c>
      <c r="C7148" s="127" t="n">
        <v>38</v>
      </c>
      <c r="D7148" s="125" t="n"/>
    </row>
    <row r="7149">
      <c r="A7149" s="126" t="n">
        <v>46219</v>
      </c>
      <c r="B7149" s="125" t="inlineStr">
        <is>
          <t>Bruschetta</t>
        </is>
      </c>
      <c r="C7149" s="127" t="n">
        <v>16</v>
      </c>
      <c r="D7149" s="125" t="n"/>
    </row>
    <row r="7150">
      <c r="A7150" s="126" t="n">
        <v>46219</v>
      </c>
      <c r="B7150" s="125" t="inlineStr">
        <is>
          <t>Caesar Salad</t>
        </is>
      </c>
      <c r="C7150" s="127" t="n">
        <v>16</v>
      </c>
      <c r="D7150" s="125" t="n"/>
    </row>
    <row r="7151">
      <c r="A7151" s="126" t="n">
        <v>46219</v>
      </c>
      <c r="B7151" s="125" t="inlineStr">
        <is>
          <t>Tomato Soup</t>
        </is>
      </c>
      <c r="C7151" s="127" t="n">
        <v>2</v>
      </c>
      <c r="D7151" s="125" t="n"/>
    </row>
    <row r="7152">
      <c r="A7152" s="126" t="n">
        <v>46219</v>
      </c>
      <c r="B7152" s="125" t="inlineStr">
        <is>
          <t>Spaghetti Carbonara</t>
        </is>
      </c>
      <c r="C7152" s="127" t="n">
        <v>26</v>
      </c>
      <c r="D7152" s="125" t="n"/>
    </row>
    <row r="7153">
      <c r="A7153" s="126" t="n">
        <v>46219</v>
      </c>
      <c r="B7153" s="125" t="inlineStr">
        <is>
          <t>Pizza Margherita</t>
        </is>
      </c>
      <c r="C7153" s="127" t="n">
        <v>37</v>
      </c>
      <c r="D7153" s="125" t="n"/>
    </row>
    <row r="7154">
      <c r="A7154" s="126" t="n">
        <v>46219</v>
      </c>
      <c r="B7154" s="125" t="inlineStr">
        <is>
          <t>Wiener Schnitzel</t>
        </is>
      </c>
      <c r="C7154" s="127" t="n">
        <v>22</v>
      </c>
      <c r="D7154" s="125" t="n"/>
    </row>
    <row r="7155">
      <c r="A7155" s="126" t="n">
        <v>46219</v>
      </c>
      <c r="B7155" s="125" t="inlineStr">
        <is>
          <t>Salmon Fillet</t>
        </is>
      </c>
      <c r="C7155" s="127" t="n">
        <v>7</v>
      </c>
      <c r="D7155" s="125" t="n"/>
    </row>
    <row r="7156">
      <c r="A7156" s="126" t="n">
        <v>46219</v>
      </c>
      <c r="B7156" s="125" t="inlineStr">
        <is>
          <t>Mushroom Risotto</t>
        </is>
      </c>
      <c r="C7156" s="127" t="n">
        <v>6</v>
      </c>
      <c r="D7156" s="125" t="n"/>
    </row>
    <row r="7157">
      <c r="A7157" s="126" t="n">
        <v>46219</v>
      </c>
      <c r="B7157" s="125" t="inlineStr">
        <is>
          <t>Cheeseburger</t>
        </is>
      </c>
      <c r="C7157" s="127" t="n">
        <v>26</v>
      </c>
      <c r="D7157" s="125" t="n"/>
    </row>
    <row r="7158">
      <c r="A7158" s="126" t="n">
        <v>46219</v>
      </c>
      <c r="B7158" s="125" t="inlineStr">
        <is>
          <t>Tiramisu</t>
        </is>
      </c>
      <c r="C7158" s="127" t="n">
        <v>22</v>
      </c>
      <c r="D7158" s="125" t="n"/>
    </row>
    <row r="7159">
      <c r="A7159" s="126" t="n">
        <v>46219</v>
      </c>
      <c r="B7159" s="125" t="inlineStr">
        <is>
          <t>Chocolate Fondant</t>
        </is>
      </c>
      <c r="C7159" s="127" t="n">
        <v>7</v>
      </c>
      <c r="D7159" s="125" t="n"/>
    </row>
    <row r="7160">
      <c r="A7160" s="126" t="n">
        <v>46219</v>
      </c>
      <c r="B7160" s="125" t="inlineStr">
        <is>
          <t>Lemon Sorbet</t>
        </is>
      </c>
      <c r="C7160" s="127" t="n">
        <v>6</v>
      </c>
      <c r="D7160" s="125" t="n"/>
    </row>
    <row r="7161">
      <c r="A7161" s="126" t="n">
        <v>46219</v>
      </c>
      <c r="B7161" s="125" t="inlineStr">
        <is>
          <t>Espresso</t>
        </is>
      </c>
      <c r="C7161" s="127" t="n">
        <v>29</v>
      </c>
      <c r="D7161" s="125" t="n"/>
    </row>
    <row r="7162">
      <c r="A7162" s="126" t="n">
        <v>46219</v>
      </c>
      <c r="B7162" s="125" t="inlineStr">
        <is>
          <t>Cappuccino</t>
        </is>
      </c>
      <c r="C7162" s="127" t="n">
        <v>18</v>
      </c>
      <c r="D7162" s="125" t="n"/>
    </row>
    <row r="7163">
      <c r="A7163" s="126" t="n">
        <v>46219</v>
      </c>
      <c r="B7163" s="125" t="inlineStr">
        <is>
          <t>Homemade Lemonade</t>
        </is>
      </c>
      <c r="C7163" s="127" t="n">
        <v>29</v>
      </c>
      <c r="D7163" s="125" t="n"/>
    </row>
    <row r="7164">
      <c r="A7164" s="126" t="n">
        <v>46220</v>
      </c>
      <c r="B7164" s="125" t="inlineStr">
        <is>
          <t>Bruschetta</t>
        </is>
      </c>
      <c r="C7164" s="127" t="n">
        <v>22</v>
      </c>
      <c r="D7164" s="125" t="n"/>
    </row>
    <row r="7165">
      <c r="A7165" s="126" t="n">
        <v>46220</v>
      </c>
      <c r="B7165" s="125" t="inlineStr">
        <is>
          <t>Caesar Salad</t>
        </is>
      </c>
      <c r="C7165" s="127" t="n">
        <v>11</v>
      </c>
      <c r="D7165" s="125" t="n"/>
    </row>
    <row r="7166">
      <c r="A7166" s="126" t="n">
        <v>46220</v>
      </c>
      <c r="B7166" s="125" t="inlineStr">
        <is>
          <t>Tomato Soup</t>
        </is>
      </c>
      <c r="C7166" s="127" t="n">
        <v>5</v>
      </c>
      <c r="D7166" s="125" t="n"/>
    </row>
    <row r="7167">
      <c r="A7167" s="126" t="n">
        <v>46220</v>
      </c>
      <c r="B7167" s="125" t="inlineStr">
        <is>
          <t>Spaghetti Carbonara</t>
        </is>
      </c>
      <c r="C7167" s="127" t="n">
        <v>38</v>
      </c>
      <c r="D7167" s="125" t="n"/>
    </row>
    <row r="7168">
      <c r="A7168" s="126" t="n">
        <v>46220</v>
      </c>
      <c r="B7168" s="125" t="inlineStr">
        <is>
          <t>Pizza Margherita</t>
        </is>
      </c>
      <c r="C7168" s="127" t="n">
        <v>49</v>
      </c>
      <c r="D7168" s="125" t="n"/>
    </row>
    <row r="7169">
      <c r="A7169" s="126" t="n">
        <v>46220</v>
      </c>
      <c r="B7169" s="125" t="inlineStr">
        <is>
          <t>Wiener Schnitzel</t>
        </is>
      </c>
      <c r="C7169" s="127" t="n">
        <v>24</v>
      </c>
      <c r="D7169" s="125" t="n"/>
    </row>
    <row r="7170">
      <c r="A7170" s="126" t="n">
        <v>46220</v>
      </c>
      <c r="B7170" s="125" t="inlineStr">
        <is>
          <t>Salmon Fillet</t>
        </is>
      </c>
      <c r="C7170" s="127" t="n">
        <v>9</v>
      </c>
      <c r="D7170" s="125" t="n"/>
    </row>
    <row r="7171">
      <c r="A7171" s="126" t="n">
        <v>46220</v>
      </c>
      <c r="B7171" s="125" t="inlineStr">
        <is>
          <t>Mushroom Risotto</t>
        </is>
      </c>
      <c r="C7171" s="127" t="n">
        <v>9</v>
      </c>
      <c r="D7171" s="125" t="n"/>
    </row>
    <row r="7172">
      <c r="A7172" s="126" t="n">
        <v>46220</v>
      </c>
      <c r="B7172" s="125" t="inlineStr">
        <is>
          <t>Cheeseburger</t>
        </is>
      </c>
      <c r="C7172" s="127" t="n">
        <v>36</v>
      </c>
      <c r="D7172" s="125" t="n"/>
    </row>
    <row r="7173">
      <c r="A7173" s="126" t="n">
        <v>46220</v>
      </c>
      <c r="B7173" s="125" t="inlineStr">
        <is>
          <t>Tiramisu</t>
        </is>
      </c>
      <c r="C7173" s="127" t="n">
        <v>24</v>
      </c>
      <c r="D7173" s="125" t="n"/>
    </row>
    <row r="7174">
      <c r="A7174" s="126" t="n">
        <v>46220</v>
      </c>
      <c r="B7174" s="125" t="inlineStr">
        <is>
          <t>Chocolate Fondant</t>
        </is>
      </c>
      <c r="C7174" s="127" t="n">
        <v>9</v>
      </c>
      <c r="D7174" s="125" t="n"/>
    </row>
    <row r="7175">
      <c r="A7175" s="126" t="n">
        <v>46220</v>
      </c>
      <c r="B7175" s="125" t="inlineStr">
        <is>
          <t>Lemon Sorbet</t>
        </is>
      </c>
      <c r="C7175" s="127" t="n">
        <v>8</v>
      </c>
      <c r="D7175" s="125" t="n"/>
    </row>
    <row r="7176">
      <c r="A7176" s="126" t="n">
        <v>46220</v>
      </c>
      <c r="B7176" s="125" t="inlineStr">
        <is>
          <t>Espresso</t>
        </is>
      </c>
      <c r="C7176" s="127" t="n">
        <v>67</v>
      </c>
      <c r="D7176" s="125" t="n"/>
    </row>
    <row r="7177">
      <c r="A7177" s="126" t="n">
        <v>46220</v>
      </c>
      <c r="B7177" s="125" t="inlineStr">
        <is>
          <t>Cappuccino</t>
        </is>
      </c>
      <c r="C7177" s="127" t="n">
        <v>44</v>
      </c>
      <c r="D7177" s="125" t="n"/>
    </row>
    <row r="7178">
      <c r="A7178" s="126" t="n">
        <v>46220</v>
      </c>
      <c r="B7178" s="125" t="inlineStr">
        <is>
          <t>Homemade Lemonade</t>
        </is>
      </c>
      <c r="C7178" s="127" t="n">
        <v>49</v>
      </c>
      <c r="D7178" s="125" t="n"/>
    </row>
    <row r="7179">
      <c r="A7179" s="126" t="n">
        <v>46221</v>
      </c>
      <c r="B7179" s="125" t="inlineStr">
        <is>
          <t>Bruschetta</t>
        </is>
      </c>
      <c r="C7179" s="127" t="n">
        <v>19</v>
      </c>
      <c r="D7179" s="125" t="n"/>
    </row>
    <row r="7180">
      <c r="A7180" s="126" t="n">
        <v>46221</v>
      </c>
      <c r="B7180" s="125" t="inlineStr">
        <is>
          <t>Caesar Salad</t>
        </is>
      </c>
      <c r="C7180" s="127" t="n">
        <v>21</v>
      </c>
      <c r="D7180" s="125" t="n"/>
    </row>
    <row r="7181">
      <c r="A7181" s="126" t="n">
        <v>46221</v>
      </c>
      <c r="B7181" s="125" t="inlineStr">
        <is>
          <t>Tomato Soup</t>
        </is>
      </c>
      <c r="C7181" s="127" t="n">
        <v>5</v>
      </c>
      <c r="D7181" s="125" t="n"/>
    </row>
    <row r="7182">
      <c r="A7182" s="126" t="n">
        <v>46221</v>
      </c>
      <c r="B7182" s="125" t="inlineStr">
        <is>
          <t>Spaghetti Carbonara</t>
        </is>
      </c>
      <c r="C7182" s="127" t="n">
        <v>33</v>
      </c>
      <c r="D7182" s="125" t="n"/>
    </row>
    <row r="7183">
      <c r="A7183" s="126" t="n">
        <v>46221</v>
      </c>
      <c r="B7183" s="125" t="inlineStr">
        <is>
          <t>Pizza Margherita</t>
        </is>
      </c>
      <c r="C7183" s="127" t="n">
        <v>64</v>
      </c>
      <c r="D7183" s="125" t="n"/>
    </row>
    <row r="7184">
      <c r="A7184" s="126" t="n">
        <v>46221</v>
      </c>
      <c r="B7184" s="125" t="inlineStr">
        <is>
          <t>Wiener Schnitzel</t>
        </is>
      </c>
      <c r="C7184" s="127" t="n">
        <v>28</v>
      </c>
      <c r="D7184" s="125" t="n"/>
    </row>
    <row r="7185">
      <c r="A7185" s="126" t="n">
        <v>46221</v>
      </c>
      <c r="B7185" s="125" t="inlineStr">
        <is>
          <t>Salmon Fillet</t>
        </is>
      </c>
      <c r="C7185" s="127" t="n">
        <v>7</v>
      </c>
      <c r="D7185" s="125" t="n"/>
    </row>
    <row r="7186">
      <c r="A7186" s="126" t="n">
        <v>46221</v>
      </c>
      <c r="B7186" s="125" t="inlineStr">
        <is>
          <t>Mushroom Risotto</t>
        </is>
      </c>
      <c r="C7186" s="127" t="n">
        <v>8</v>
      </c>
      <c r="D7186" s="125" t="n"/>
    </row>
    <row r="7187">
      <c r="A7187" s="126" t="n">
        <v>46221</v>
      </c>
      <c r="B7187" s="125" t="inlineStr">
        <is>
          <t>Cheeseburger</t>
        </is>
      </c>
      <c r="C7187" s="127" t="n">
        <v>51</v>
      </c>
      <c r="D7187" s="125" t="n"/>
    </row>
    <row r="7188">
      <c r="A7188" s="126" t="n">
        <v>46221</v>
      </c>
      <c r="B7188" s="125" t="inlineStr">
        <is>
          <t>Tiramisu</t>
        </is>
      </c>
      <c r="C7188" s="127" t="n">
        <v>27</v>
      </c>
      <c r="D7188" s="125" t="n"/>
    </row>
    <row r="7189">
      <c r="A7189" s="126" t="n">
        <v>46221</v>
      </c>
      <c r="B7189" s="125" t="inlineStr">
        <is>
          <t>Chocolate Fondant</t>
        </is>
      </c>
      <c r="C7189" s="127" t="n">
        <v>8</v>
      </c>
      <c r="D7189" s="125" t="n"/>
    </row>
    <row r="7190">
      <c r="A7190" s="126" t="n">
        <v>46221</v>
      </c>
      <c r="B7190" s="125" t="inlineStr">
        <is>
          <t>Lemon Sorbet</t>
        </is>
      </c>
      <c r="C7190" s="127" t="n">
        <v>7</v>
      </c>
      <c r="D7190" s="125" t="n"/>
    </row>
    <row r="7191">
      <c r="A7191" s="126" t="n">
        <v>46221</v>
      </c>
      <c r="B7191" s="125" t="inlineStr">
        <is>
          <t>Espresso</t>
        </is>
      </c>
      <c r="C7191" s="127" t="n">
        <v>71</v>
      </c>
      <c r="D7191" s="125" t="n"/>
    </row>
    <row r="7192">
      <c r="A7192" s="126" t="n">
        <v>46221</v>
      </c>
      <c r="B7192" s="125" t="inlineStr">
        <is>
          <t>Cappuccino</t>
        </is>
      </c>
      <c r="C7192" s="127" t="n">
        <v>54</v>
      </c>
      <c r="D7192" s="125" t="n"/>
    </row>
    <row r="7193">
      <c r="A7193" s="126" t="n">
        <v>46221</v>
      </c>
      <c r="B7193" s="125" t="inlineStr">
        <is>
          <t>Homemade Lemonade</t>
        </is>
      </c>
      <c r="C7193" s="127" t="n">
        <v>61</v>
      </c>
      <c r="D7193" s="125" t="n"/>
    </row>
    <row r="7194">
      <c r="A7194" s="126" t="n">
        <v>46222</v>
      </c>
      <c r="B7194" s="125" t="inlineStr">
        <is>
          <t>Bruschetta</t>
        </is>
      </c>
      <c r="C7194" s="127" t="n">
        <v>19</v>
      </c>
      <c r="D7194" s="125" t="n"/>
    </row>
    <row r="7195">
      <c r="A7195" s="126" t="n">
        <v>46222</v>
      </c>
      <c r="B7195" s="125" t="inlineStr">
        <is>
          <t>Caesar Salad</t>
        </is>
      </c>
      <c r="C7195" s="127" t="n">
        <v>18</v>
      </c>
      <c r="D7195" s="125" t="n"/>
    </row>
    <row r="7196">
      <c r="A7196" s="126" t="n">
        <v>46222</v>
      </c>
      <c r="B7196" s="125" t="inlineStr">
        <is>
          <t>Tomato Soup</t>
        </is>
      </c>
      <c r="C7196" s="127" t="n">
        <v>6</v>
      </c>
      <c r="D7196" s="125" t="n"/>
    </row>
    <row r="7197">
      <c r="A7197" s="126" t="n">
        <v>46222</v>
      </c>
      <c r="B7197" s="125" t="inlineStr">
        <is>
          <t>Spaghetti Carbonara</t>
        </is>
      </c>
      <c r="C7197" s="127" t="n">
        <v>39</v>
      </c>
      <c r="D7197" s="125" t="n"/>
    </row>
    <row r="7198">
      <c r="A7198" s="126" t="n">
        <v>46222</v>
      </c>
      <c r="B7198" s="125" t="inlineStr">
        <is>
          <t>Pizza Margherita</t>
        </is>
      </c>
      <c r="C7198" s="127" t="n">
        <v>44</v>
      </c>
      <c r="D7198" s="125" t="n"/>
    </row>
    <row r="7199">
      <c r="A7199" s="126" t="n">
        <v>46222</v>
      </c>
      <c r="B7199" s="125" t="inlineStr">
        <is>
          <t>Wiener Schnitzel</t>
        </is>
      </c>
      <c r="C7199" s="127" t="n">
        <v>19</v>
      </c>
      <c r="D7199" s="125" t="n"/>
    </row>
    <row r="7200">
      <c r="A7200" s="126" t="n">
        <v>46222</v>
      </c>
      <c r="B7200" s="125" t="inlineStr">
        <is>
          <t>Salmon Fillet</t>
        </is>
      </c>
      <c r="C7200" s="127" t="n">
        <v>10</v>
      </c>
      <c r="D7200" s="125" t="n"/>
    </row>
    <row r="7201">
      <c r="A7201" s="126" t="n">
        <v>46222</v>
      </c>
      <c r="B7201" s="125" t="inlineStr">
        <is>
          <t>Mushroom Risotto</t>
        </is>
      </c>
      <c r="C7201" s="127" t="n">
        <v>10</v>
      </c>
      <c r="D7201" s="125" t="n"/>
    </row>
    <row r="7202">
      <c r="A7202" s="126" t="n">
        <v>46222</v>
      </c>
      <c r="B7202" s="125" t="inlineStr">
        <is>
          <t>Cheeseburger</t>
        </is>
      </c>
      <c r="C7202" s="127" t="n">
        <v>35</v>
      </c>
      <c r="D7202" s="125" t="n"/>
    </row>
    <row r="7203">
      <c r="A7203" s="126" t="n">
        <v>46222</v>
      </c>
      <c r="B7203" s="125" t="inlineStr">
        <is>
          <t>Tiramisu</t>
        </is>
      </c>
      <c r="C7203" s="127" t="n">
        <v>17</v>
      </c>
      <c r="D7203" s="125" t="n"/>
    </row>
    <row r="7204">
      <c r="A7204" s="126" t="n">
        <v>46222</v>
      </c>
      <c r="B7204" s="125" t="inlineStr">
        <is>
          <t>Chocolate Fondant</t>
        </is>
      </c>
      <c r="C7204" s="127" t="n">
        <v>9</v>
      </c>
      <c r="D7204" s="125" t="n"/>
    </row>
    <row r="7205">
      <c r="A7205" s="126" t="n">
        <v>46222</v>
      </c>
      <c r="B7205" s="125" t="inlineStr">
        <is>
          <t>Lemon Sorbet</t>
        </is>
      </c>
      <c r="C7205" s="127" t="n">
        <v>9</v>
      </c>
      <c r="D7205" s="125" t="n"/>
    </row>
    <row r="7206">
      <c r="A7206" s="126" t="n">
        <v>46222</v>
      </c>
      <c r="B7206" s="125" t="inlineStr">
        <is>
          <t>Espresso</t>
        </is>
      </c>
      <c r="C7206" s="127" t="n">
        <v>45</v>
      </c>
      <c r="D7206" s="125" t="n"/>
    </row>
    <row r="7207">
      <c r="A7207" s="126" t="n">
        <v>46222</v>
      </c>
      <c r="B7207" s="125" t="inlineStr">
        <is>
          <t>Cappuccino</t>
        </is>
      </c>
      <c r="C7207" s="127" t="n">
        <v>44</v>
      </c>
      <c r="D7207" s="125" t="n"/>
    </row>
    <row r="7208">
      <c r="A7208" s="126" t="n">
        <v>46222</v>
      </c>
      <c r="B7208" s="125" t="inlineStr">
        <is>
          <t>Homemade Lemonade</t>
        </is>
      </c>
      <c r="C7208" s="127" t="n">
        <v>58</v>
      </c>
      <c r="D7208" s="125" t="n"/>
    </row>
    <row r="7209">
      <c r="A7209" s="126" t="n">
        <v>46224</v>
      </c>
      <c r="B7209" s="125" t="inlineStr">
        <is>
          <t>Bruschetta</t>
        </is>
      </c>
      <c r="C7209" s="127" t="n">
        <v>16</v>
      </c>
      <c r="D7209" s="125" t="n"/>
    </row>
    <row r="7210">
      <c r="A7210" s="126" t="n">
        <v>46224</v>
      </c>
      <c r="B7210" s="125" t="inlineStr">
        <is>
          <t>Caesar Salad</t>
        </is>
      </c>
      <c r="C7210" s="127" t="n">
        <v>7</v>
      </c>
      <c r="D7210" s="125" t="n"/>
    </row>
    <row r="7211">
      <c r="A7211" s="126" t="n">
        <v>46224</v>
      </c>
      <c r="B7211" s="125" t="inlineStr">
        <is>
          <t>Tomato Soup</t>
        </is>
      </c>
      <c r="C7211" s="127" t="n">
        <v>1</v>
      </c>
      <c r="D7211" s="125" t="n"/>
    </row>
    <row r="7212">
      <c r="A7212" s="126" t="n">
        <v>46224</v>
      </c>
      <c r="B7212" s="125" t="inlineStr">
        <is>
          <t>Spaghetti Carbonara</t>
        </is>
      </c>
      <c r="C7212" s="127" t="n">
        <v>24</v>
      </c>
      <c r="D7212" s="125" t="n"/>
    </row>
    <row r="7213">
      <c r="A7213" s="126" t="n">
        <v>46224</v>
      </c>
      <c r="B7213" s="125" t="inlineStr">
        <is>
          <t>Pizza Margherita</t>
        </is>
      </c>
      <c r="C7213" s="127" t="n">
        <v>32</v>
      </c>
      <c r="D7213" s="125" t="n"/>
    </row>
    <row r="7214">
      <c r="A7214" s="126" t="n">
        <v>46224</v>
      </c>
      <c r="B7214" s="125" t="inlineStr">
        <is>
          <t>Wiener Schnitzel</t>
        </is>
      </c>
      <c r="C7214" s="127" t="n">
        <v>15</v>
      </c>
      <c r="D7214" s="125" t="n"/>
    </row>
    <row r="7215">
      <c r="A7215" s="126" t="n">
        <v>46224</v>
      </c>
      <c r="B7215" s="125" t="inlineStr">
        <is>
          <t>Salmon Fillet</t>
        </is>
      </c>
      <c r="C7215" s="127" t="n">
        <v>6</v>
      </c>
      <c r="D7215" s="125" t="n"/>
    </row>
    <row r="7216">
      <c r="A7216" s="126" t="n">
        <v>46224</v>
      </c>
      <c r="B7216" s="125" t="inlineStr">
        <is>
          <t>Mushroom Risotto</t>
        </is>
      </c>
      <c r="C7216" s="127" t="n">
        <v>4</v>
      </c>
      <c r="D7216" s="125" t="n"/>
    </row>
    <row r="7217">
      <c r="A7217" s="126" t="n">
        <v>46224</v>
      </c>
      <c r="B7217" s="125" t="inlineStr">
        <is>
          <t>Cheeseburger</t>
        </is>
      </c>
      <c r="C7217" s="127" t="n">
        <v>24</v>
      </c>
      <c r="D7217" s="125" t="n"/>
    </row>
    <row r="7218">
      <c r="A7218" s="126" t="n">
        <v>46224</v>
      </c>
      <c r="B7218" s="125" t="inlineStr">
        <is>
          <t>Tiramisu</t>
        </is>
      </c>
      <c r="C7218" s="127" t="n">
        <v>9</v>
      </c>
      <c r="D7218" s="125" t="n"/>
    </row>
    <row r="7219">
      <c r="A7219" s="126" t="n">
        <v>46224</v>
      </c>
      <c r="B7219" s="125" t="inlineStr">
        <is>
          <t>Chocolate Fondant</t>
        </is>
      </c>
      <c r="C7219" s="127" t="n">
        <v>6</v>
      </c>
      <c r="D7219" s="125" t="n"/>
    </row>
    <row r="7220">
      <c r="A7220" s="126" t="n">
        <v>46224</v>
      </c>
      <c r="B7220" s="125" t="inlineStr">
        <is>
          <t>Lemon Sorbet</t>
        </is>
      </c>
      <c r="C7220" s="127" t="n">
        <v>3</v>
      </c>
      <c r="D7220" s="125" t="n"/>
    </row>
    <row r="7221">
      <c r="A7221" s="126" t="n">
        <v>46224</v>
      </c>
      <c r="B7221" s="125" t="inlineStr">
        <is>
          <t>Espresso</t>
        </is>
      </c>
      <c r="C7221" s="127" t="n">
        <v>28</v>
      </c>
      <c r="D7221" s="125" t="n"/>
    </row>
    <row r="7222">
      <c r="A7222" s="126" t="n">
        <v>46224</v>
      </c>
      <c r="B7222" s="125" t="inlineStr">
        <is>
          <t>Cappuccino</t>
        </is>
      </c>
      <c r="C7222" s="127" t="n">
        <v>18</v>
      </c>
      <c r="D7222" s="125" t="n"/>
    </row>
    <row r="7223">
      <c r="A7223" s="126" t="n">
        <v>46224</v>
      </c>
      <c r="B7223" s="125" t="inlineStr">
        <is>
          <t>Homemade Lemonade</t>
        </is>
      </c>
      <c r="C7223" s="127" t="n">
        <v>25</v>
      </c>
      <c r="D7223" s="125" t="n"/>
    </row>
    <row r="7224">
      <c r="A7224" s="126" t="n">
        <v>46225</v>
      </c>
      <c r="B7224" s="125" t="inlineStr">
        <is>
          <t>Bruschetta</t>
        </is>
      </c>
      <c r="C7224" s="127" t="n">
        <v>14</v>
      </c>
      <c r="D7224" s="125" t="n"/>
    </row>
    <row r="7225">
      <c r="A7225" s="126" t="n">
        <v>46225</v>
      </c>
      <c r="B7225" s="125" t="inlineStr">
        <is>
          <t>Caesar Salad</t>
        </is>
      </c>
      <c r="C7225" s="127" t="n">
        <v>12</v>
      </c>
      <c r="D7225" s="125" t="n"/>
    </row>
    <row r="7226">
      <c r="A7226" s="126" t="n">
        <v>46225</v>
      </c>
      <c r="B7226" s="125" t="inlineStr">
        <is>
          <t>Tomato Soup</t>
        </is>
      </c>
      <c r="C7226" s="127" t="n">
        <v>5</v>
      </c>
      <c r="D7226" s="125" t="n"/>
    </row>
    <row r="7227">
      <c r="A7227" s="126" t="n">
        <v>46225</v>
      </c>
      <c r="B7227" s="125" t="inlineStr">
        <is>
          <t>Spaghetti Carbonara</t>
        </is>
      </c>
      <c r="C7227" s="127" t="n">
        <v>25</v>
      </c>
      <c r="D7227" s="125" t="n"/>
    </row>
    <row r="7228">
      <c r="A7228" s="126" t="n">
        <v>46225</v>
      </c>
      <c r="B7228" s="125" t="inlineStr">
        <is>
          <t>Pizza Margherita</t>
        </is>
      </c>
      <c r="C7228" s="127" t="n">
        <v>35</v>
      </c>
      <c r="D7228" s="125" t="n"/>
    </row>
    <row r="7229">
      <c r="A7229" s="126" t="n">
        <v>46225</v>
      </c>
      <c r="B7229" s="125" t="inlineStr">
        <is>
          <t>Wiener Schnitzel</t>
        </is>
      </c>
      <c r="C7229" s="127" t="n">
        <v>20</v>
      </c>
      <c r="D7229" s="125" t="n"/>
    </row>
    <row r="7230">
      <c r="A7230" s="126" t="n">
        <v>46225</v>
      </c>
      <c r="B7230" s="125" t="inlineStr">
        <is>
          <t>Salmon Fillet</t>
        </is>
      </c>
      <c r="C7230" s="127" t="n">
        <v>7</v>
      </c>
      <c r="D7230" s="125" t="n"/>
    </row>
    <row r="7231">
      <c r="A7231" s="126" t="n">
        <v>46225</v>
      </c>
      <c r="B7231" s="125" t="inlineStr">
        <is>
          <t>Mushroom Risotto</t>
        </is>
      </c>
      <c r="C7231" s="127" t="n">
        <v>7</v>
      </c>
      <c r="D7231" s="125" t="n"/>
    </row>
    <row r="7232">
      <c r="A7232" s="126" t="n">
        <v>46225</v>
      </c>
      <c r="B7232" s="125" t="inlineStr">
        <is>
          <t>Cheeseburger</t>
        </is>
      </c>
      <c r="C7232" s="127" t="n">
        <v>24</v>
      </c>
      <c r="D7232" s="125" t="n"/>
    </row>
    <row r="7233">
      <c r="A7233" s="126" t="n">
        <v>46225</v>
      </c>
      <c r="B7233" s="125" t="inlineStr">
        <is>
          <t>Tiramisu</t>
        </is>
      </c>
      <c r="C7233" s="127" t="n">
        <v>17</v>
      </c>
      <c r="D7233" s="125" t="n"/>
    </row>
    <row r="7234">
      <c r="A7234" s="126" t="n">
        <v>46225</v>
      </c>
      <c r="B7234" s="125" t="inlineStr">
        <is>
          <t>Chocolate Fondant</t>
        </is>
      </c>
      <c r="C7234" s="127" t="n">
        <v>6</v>
      </c>
      <c r="D7234" s="125" t="n"/>
    </row>
    <row r="7235">
      <c r="A7235" s="126" t="n">
        <v>46225</v>
      </c>
      <c r="B7235" s="125" t="inlineStr">
        <is>
          <t>Lemon Sorbet</t>
        </is>
      </c>
      <c r="C7235" s="127" t="n">
        <v>5</v>
      </c>
      <c r="D7235" s="125" t="n"/>
    </row>
    <row r="7236">
      <c r="A7236" s="126" t="n">
        <v>46225</v>
      </c>
      <c r="B7236" s="125" t="inlineStr">
        <is>
          <t>Espresso</t>
        </is>
      </c>
      <c r="C7236" s="127" t="n">
        <v>37</v>
      </c>
      <c r="D7236" s="125" t="n"/>
    </row>
    <row r="7237">
      <c r="A7237" s="126" t="n">
        <v>46225</v>
      </c>
      <c r="B7237" s="125" t="inlineStr">
        <is>
          <t>Cappuccino</t>
        </is>
      </c>
      <c r="C7237" s="127" t="n">
        <v>35</v>
      </c>
      <c r="D7237" s="125" t="n"/>
    </row>
    <row r="7238">
      <c r="A7238" s="126" t="n">
        <v>46225</v>
      </c>
      <c r="B7238" s="125" t="inlineStr">
        <is>
          <t>Homemade Lemonade</t>
        </is>
      </c>
      <c r="C7238" s="127" t="n">
        <v>35</v>
      </c>
      <c r="D7238" s="125" t="n"/>
    </row>
    <row r="7239">
      <c r="A7239" s="126" t="n">
        <v>46226</v>
      </c>
      <c r="B7239" s="125" t="inlineStr">
        <is>
          <t>Bruschetta</t>
        </is>
      </c>
      <c r="C7239" s="127" t="n">
        <v>16</v>
      </c>
      <c r="D7239" s="125" t="n"/>
    </row>
    <row r="7240">
      <c r="A7240" s="126" t="n">
        <v>46226</v>
      </c>
      <c r="B7240" s="125" t="inlineStr">
        <is>
          <t>Caesar Salad</t>
        </is>
      </c>
      <c r="C7240" s="127" t="n">
        <v>13</v>
      </c>
      <c r="D7240" s="125" t="n"/>
    </row>
    <row r="7241">
      <c r="A7241" s="126" t="n">
        <v>46226</v>
      </c>
      <c r="B7241" s="125" t="inlineStr">
        <is>
          <t>Tomato Soup</t>
        </is>
      </c>
      <c r="C7241" s="127" t="n">
        <v>4</v>
      </c>
      <c r="D7241" s="125" t="n"/>
    </row>
    <row r="7242">
      <c r="A7242" s="126" t="n">
        <v>46226</v>
      </c>
      <c r="B7242" s="125" t="inlineStr">
        <is>
          <t>Spaghetti Carbonara</t>
        </is>
      </c>
      <c r="C7242" s="127" t="n">
        <v>27</v>
      </c>
      <c r="D7242" s="125" t="n"/>
    </row>
    <row r="7243">
      <c r="A7243" s="126" t="n">
        <v>46226</v>
      </c>
      <c r="B7243" s="125" t="inlineStr">
        <is>
          <t>Pizza Margherita</t>
        </is>
      </c>
      <c r="C7243" s="127" t="n">
        <v>43</v>
      </c>
      <c r="D7243" s="125" t="n"/>
    </row>
    <row r="7244">
      <c r="A7244" s="126" t="n">
        <v>46226</v>
      </c>
      <c r="B7244" s="125" t="inlineStr">
        <is>
          <t>Wiener Schnitzel</t>
        </is>
      </c>
      <c r="C7244" s="127" t="n">
        <v>19</v>
      </c>
      <c r="D7244" s="125" t="n"/>
    </row>
    <row r="7245">
      <c r="A7245" s="126" t="n">
        <v>46226</v>
      </c>
      <c r="B7245" s="125" t="inlineStr">
        <is>
          <t>Salmon Fillet</t>
        </is>
      </c>
      <c r="C7245" s="127" t="n">
        <v>8</v>
      </c>
      <c r="D7245" s="125" t="n"/>
    </row>
    <row r="7246">
      <c r="A7246" s="126" t="n">
        <v>46226</v>
      </c>
      <c r="B7246" s="125" t="inlineStr">
        <is>
          <t>Mushroom Risotto</t>
        </is>
      </c>
      <c r="C7246" s="127" t="n">
        <v>8</v>
      </c>
      <c r="D7246" s="125" t="n"/>
    </row>
    <row r="7247">
      <c r="A7247" s="126" t="n">
        <v>46226</v>
      </c>
      <c r="B7247" s="125" t="inlineStr">
        <is>
          <t>Cheeseburger</t>
        </is>
      </c>
      <c r="C7247" s="127" t="n">
        <v>27</v>
      </c>
      <c r="D7247" s="125" t="n"/>
    </row>
    <row r="7248">
      <c r="A7248" s="126" t="n">
        <v>46226</v>
      </c>
      <c r="B7248" s="125" t="inlineStr">
        <is>
          <t>Tiramisu</t>
        </is>
      </c>
      <c r="C7248" s="127" t="n">
        <v>18</v>
      </c>
      <c r="D7248" s="125" t="n"/>
    </row>
    <row r="7249">
      <c r="A7249" s="126" t="n">
        <v>46226</v>
      </c>
      <c r="B7249" s="125" t="inlineStr">
        <is>
          <t>Chocolate Fondant</t>
        </is>
      </c>
      <c r="C7249" s="127" t="n">
        <v>6</v>
      </c>
      <c r="D7249" s="125" t="n"/>
    </row>
    <row r="7250">
      <c r="A7250" s="126" t="n">
        <v>46226</v>
      </c>
      <c r="B7250" s="125" t="inlineStr">
        <is>
          <t>Lemon Sorbet</t>
        </is>
      </c>
      <c r="C7250" s="127" t="n">
        <v>7</v>
      </c>
      <c r="D7250" s="125" t="n"/>
    </row>
    <row r="7251">
      <c r="A7251" s="126" t="n">
        <v>46226</v>
      </c>
      <c r="B7251" s="125" t="inlineStr">
        <is>
          <t>Espresso</t>
        </is>
      </c>
      <c r="C7251" s="127" t="n">
        <v>42</v>
      </c>
      <c r="D7251" s="125" t="n"/>
    </row>
    <row r="7252">
      <c r="A7252" s="126" t="n">
        <v>46226</v>
      </c>
      <c r="B7252" s="125" t="inlineStr">
        <is>
          <t>Cappuccino</t>
        </is>
      </c>
      <c r="C7252" s="127" t="n">
        <v>39</v>
      </c>
      <c r="D7252" s="125" t="n"/>
    </row>
    <row r="7253">
      <c r="A7253" s="126" t="n">
        <v>46226</v>
      </c>
      <c r="B7253" s="125" t="inlineStr">
        <is>
          <t>Homemade Lemonade</t>
        </is>
      </c>
      <c r="C7253" s="127" t="n">
        <v>35</v>
      </c>
      <c r="D7253" s="125" t="n"/>
    </row>
    <row r="7254">
      <c r="A7254" s="126" t="n">
        <v>46227</v>
      </c>
      <c r="B7254" s="125" t="inlineStr">
        <is>
          <t>Bruschetta</t>
        </is>
      </c>
      <c r="C7254" s="127" t="n">
        <v>23</v>
      </c>
      <c r="D7254" s="125" t="n"/>
    </row>
    <row r="7255">
      <c r="A7255" s="126" t="n">
        <v>46227</v>
      </c>
      <c r="B7255" s="125" t="inlineStr">
        <is>
          <t>Caesar Salad</t>
        </is>
      </c>
      <c r="C7255" s="127" t="n">
        <v>24</v>
      </c>
      <c r="D7255" s="125" t="n"/>
    </row>
    <row r="7256">
      <c r="A7256" s="126" t="n">
        <v>46227</v>
      </c>
      <c r="B7256" s="125" t="inlineStr">
        <is>
          <t>Tomato Soup</t>
        </is>
      </c>
      <c r="C7256" s="127" t="n">
        <v>5</v>
      </c>
      <c r="D7256" s="125" t="n"/>
    </row>
    <row r="7257">
      <c r="A7257" s="126" t="n">
        <v>46227</v>
      </c>
      <c r="B7257" s="125" t="inlineStr">
        <is>
          <t>Spaghetti Carbonara</t>
        </is>
      </c>
      <c r="C7257" s="127" t="n">
        <v>37</v>
      </c>
      <c r="D7257" s="125" t="n"/>
    </row>
    <row r="7258">
      <c r="A7258" s="126" t="n">
        <v>46227</v>
      </c>
      <c r="B7258" s="125" t="inlineStr">
        <is>
          <t>Pizza Margherita</t>
        </is>
      </c>
      <c r="C7258" s="127" t="n">
        <v>38</v>
      </c>
      <c r="D7258" s="125" t="n"/>
    </row>
    <row r="7259">
      <c r="A7259" s="126" t="n">
        <v>46227</v>
      </c>
      <c r="B7259" s="125" t="inlineStr">
        <is>
          <t>Wiener Schnitzel</t>
        </is>
      </c>
      <c r="C7259" s="127" t="n">
        <v>28</v>
      </c>
      <c r="D7259" s="125" t="n"/>
    </row>
    <row r="7260">
      <c r="A7260" s="126" t="n">
        <v>46227</v>
      </c>
      <c r="B7260" s="125" t="inlineStr">
        <is>
          <t>Salmon Fillet</t>
        </is>
      </c>
      <c r="C7260" s="127" t="n">
        <v>11</v>
      </c>
      <c r="D7260" s="125" t="n"/>
    </row>
    <row r="7261">
      <c r="A7261" s="126" t="n">
        <v>46227</v>
      </c>
      <c r="B7261" s="125" t="inlineStr">
        <is>
          <t>Mushroom Risotto</t>
        </is>
      </c>
      <c r="C7261" s="127" t="n">
        <v>9</v>
      </c>
      <c r="D7261" s="125" t="n"/>
    </row>
    <row r="7262">
      <c r="A7262" s="126" t="n">
        <v>46227</v>
      </c>
      <c r="B7262" s="125" t="inlineStr">
        <is>
          <t>Cheeseburger</t>
        </is>
      </c>
      <c r="C7262" s="127" t="n">
        <v>27</v>
      </c>
      <c r="D7262" s="125" t="n"/>
    </row>
    <row r="7263">
      <c r="A7263" s="126" t="n">
        <v>46227</v>
      </c>
      <c r="B7263" s="125" t="inlineStr">
        <is>
          <t>Tiramisu</t>
        </is>
      </c>
      <c r="C7263" s="127" t="n">
        <v>20</v>
      </c>
      <c r="D7263" s="125" t="n"/>
    </row>
    <row r="7264">
      <c r="A7264" s="126" t="n">
        <v>46227</v>
      </c>
      <c r="B7264" s="125" t="inlineStr">
        <is>
          <t>Chocolate Fondant</t>
        </is>
      </c>
      <c r="C7264" s="127" t="n">
        <v>8</v>
      </c>
      <c r="D7264" s="125" t="n"/>
    </row>
    <row r="7265">
      <c r="A7265" s="126" t="n">
        <v>46227</v>
      </c>
      <c r="B7265" s="125" t="inlineStr">
        <is>
          <t>Lemon Sorbet</t>
        </is>
      </c>
      <c r="C7265" s="127" t="n">
        <v>6</v>
      </c>
      <c r="D7265" s="125" t="n"/>
    </row>
    <row r="7266">
      <c r="A7266" s="126" t="n">
        <v>46227</v>
      </c>
      <c r="B7266" s="125" t="inlineStr">
        <is>
          <t>Espresso</t>
        </is>
      </c>
      <c r="C7266" s="127" t="n">
        <v>53</v>
      </c>
      <c r="D7266" s="125" t="n"/>
    </row>
    <row r="7267">
      <c r="A7267" s="126" t="n">
        <v>46227</v>
      </c>
      <c r="B7267" s="125" t="inlineStr">
        <is>
          <t>Cappuccino</t>
        </is>
      </c>
      <c r="C7267" s="127" t="n">
        <v>46</v>
      </c>
      <c r="D7267" s="125" t="n"/>
    </row>
    <row r="7268">
      <c r="A7268" s="126" t="n">
        <v>46227</v>
      </c>
      <c r="B7268" s="125" t="inlineStr">
        <is>
          <t>Homemade Lemonade</t>
        </is>
      </c>
      <c r="C7268" s="127" t="n">
        <v>70</v>
      </c>
      <c r="D7268" s="125" t="n"/>
    </row>
    <row r="7269">
      <c r="A7269" s="126" t="n">
        <v>46228</v>
      </c>
      <c r="B7269" s="125" t="inlineStr">
        <is>
          <t>Bruschetta</t>
        </is>
      </c>
      <c r="C7269" s="127" t="n">
        <v>25</v>
      </c>
      <c r="D7269" s="125" t="n"/>
    </row>
    <row r="7270">
      <c r="A7270" s="126" t="n">
        <v>46228</v>
      </c>
      <c r="B7270" s="125" t="inlineStr">
        <is>
          <t>Caesar Salad</t>
        </is>
      </c>
      <c r="C7270" s="127" t="n">
        <v>26</v>
      </c>
      <c r="D7270" s="125" t="n"/>
    </row>
    <row r="7271">
      <c r="A7271" s="126" t="n">
        <v>46228</v>
      </c>
      <c r="B7271" s="125" t="inlineStr">
        <is>
          <t>Tomato Soup</t>
        </is>
      </c>
      <c r="C7271" s="127" t="n">
        <v>4</v>
      </c>
      <c r="D7271" s="125" t="n"/>
    </row>
    <row r="7272">
      <c r="A7272" s="126" t="n">
        <v>46228</v>
      </c>
      <c r="B7272" s="125" t="inlineStr">
        <is>
          <t>Spaghetti Carbonara</t>
        </is>
      </c>
      <c r="C7272" s="127" t="n">
        <v>57</v>
      </c>
      <c r="D7272" s="125" t="n"/>
    </row>
    <row r="7273">
      <c r="A7273" s="126" t="n">
        <v>46228</v>
      </c>
      <c r="B7273" s="125" t="inlineStr">
        <is>
          <t>Pizza Margherita</t>
        </is>
      </c>
      <c r="C7273" s="127" t="n">
        <v>63</v>
      </c>
      <c r="D7273" s="125" t="n"/>
    </row>
    <row r="7274">
      <c r="A7274" s="126" t="n">
        <v>46228</v>
      </c>
      <c r="B7274" s="125" t="inlineStr">
        <is>
          <t>Wiener Schnitzel</t>
        </is>
      </c>
      <c r="C7274" s="127" t="n">
        <v>34</v>
      </c>
      <c r="D7274" s="125" t="n"/>
    </row>
    <row r="7275">
      <c r="A7275" s="126" t="n">
        <v>46228</v>
      </c>
      <c r="B7275" s="125" t="inlineStr">
        <is>
          <t>Salmon Fillet</t>
        </is>
      </c>
      <c r="C7275" s="127" t="n">
        <v>13</v>
      </c>
      <c r="D7275" s="125" t="n"/>
    </row>
    <row r="7276">
      <c r="A7276" s="126" t="n">
        <v>46228</v>
      </c>
      <c r="B7276" s="125" t="inlineStr">
        <is>
          <t>Mushroom Risotto</t>
        </is>
      </c>
      <c r="C7276" s="127" t="n">
        <v>10</v>
      </c>
      <c r="D7276" s="125" t="n"/>
    </row>
    <row r="7277">
      <c r="A7277" s="126" t="n">
        <v>46228</v>
      </c>
      <c r="B7277" s="125" t="inlineStr">
        <is>
          <t>Cheeseburger</t>
        </is>
      </c>
      <c r="C7277" s="127" t="n">
        <v>52</v>
      </c>
      <c r="D7277" s="125" t="n"/>
    </row>
    <row r="7278">
      <c r="A7278" s="126" t="n">
        <v>46228</v>
      </c>
      <c r="B7278" s="125" t="inlineStr">
        <is>
          <t>Tiramisu</t>
        </is>
      </c>
      <c r="C7278" s="127" t="n">
        <v>32</v>
      </c>
      <c r="D7278" s="125" t="n"/>
    </row>
    <row r="7279">
      <c r="A7279" s="126" t="n">
        <v>46228</v>
      </c>
      <c r="B7279" s="125" t="inlineStr">
        <is>
          <t>Chocolate Fondant</t>
        </is>
      </c>
      <c r="C7279" s="127" t="n">
        <v>8</v>
      </c>
      <c r="D7279" s="125" t="n"/>
    </row>
    <row r="7280">
      <c r="A7280" s="126" t="n">
        <v>46228</v>
      </c>
      <c r="B7280" s="125" t="inlineStr">
        <is>
          <t>Lemon Sorbet</t>
        </is>
      </c>
      <c r="C7280" s="127" t="n">
        <v>6</v>
      </c>
      <c r="D7280" s="125" t="n"/>
    </row>
    <row r="7281">
      <c r="A7281" s="126" t="n">
        <v>46228</v>
      </c>
      <c r="B7281" s="125" t="inlineStr">
        <is>
          <t>Espresso</t>
        </is>
      </c>
      <c r="C7281" s="127" t="n">
        <v>81</v>
      </c>
      <c r="D7281" s="125" t="n"/>
    </row>
    <row r="7282">
      <c r="A7282" s="126" t="n">
        <v>46228</v>
      </c>
      <c r="B7282" s="125" t="inlineStr">
        <is>
          <t>Cappuccino</t>
        </is>
      </c>
      <c r="C7282" s="127" t="n">
        <v>49</v>
      </c>
      <c r="D7282" s="125" t="n"/>
    </row>
    <row r="7283">
      <c r="A7283" s="126" t="n">
        <v>46228</v>
      </c>
      <c r="B7283" s="125" t="inlineStr">
        <is>
          <t>Homemade Lemonade</t>
        </is>
      </c>
      <c r="C7283" s="127" t="n">
        <v>73</v>
      </c>
      <c r="D7283" s="125" t="n"/>
    </row>
    <row r="7284">
      <c r="A7284" s="126" t="n">
        <v>46229</v>
      </c>
      <c r="B7284" s="125" t="inlineStr">
        <is>
          <t>Bruschetta</t>
        </is>
      </c>
      <c r="C7284" s="127" t="n">
        <v>18</v>
      </c>
      <c r="D7284" s="125" t="n"/>
    </row>
    <row r="7285">
      <c r="A7285" s="126" t="n">
        <v>46229</v>
      </c>
      <c r="B7285" s="125" t="inlineStr">
        <is>
          <t>Caesar Salad</t>
        </is>
      </c>
      <c r="C7285" s="127" t="n">
        <v>15</v>
      </c>
      <c r="D7285" s="125" t="n"/>
    </row>
    <row r="7286">
      <c r="A7286" s="126" t="n">
        <v>46229</v>
      </c>
      <c r="B7286" s="125" t="inlineStr">
        <is>
          <t>Tomato Soup</t>
        </is>
      </c>
      <c r="C7286" s="127" t="n">
        <v>4</v>
      </c>
      <c r="D7286" s="125" t="n"/>
    </row>
    <row r="7287">
      <c r="A7287" s="126" t="n">
        <v>46229</v>
      </c>
      <c r="B7287" s="125" t="inlineStr">
        <is>
          <t>Spaghetti Carbonara</t>
        </is>
      </c>
      <c r="C7287" s="127" t="n">
        <v>38</v>
      </c>
      <c r="D7287" s="125" t="n"/>
    </row>
    <row r="7288">
      <c r="A7288" s="126" t="n">
        <v>46229</v>
      </c>
      <c r="B7288" s="125" t="inlineStr">
        <is>
          <t>Pizza Margherita</t>
        </is>
      </c>
      <c r="C7288" s="127" t="n">
        <v>46</v>
      </c>
      <c r="D7288" s="125" t="n"/>
    </row>
    <row r="7289">
      <c r="A7289" s="126" t="n">
        <v>46229</v>
      </c>
      <c r="B7289" s="125" t="inlineStr">
        <is>
          <t>Wiener Schnitzel</t>
        </is>
      </c>
      <c r="C7289" s="127" t="n">
        <v>23</v>
      </c>
      <c r="D7289" s="125" t="n"/>
    </row>
    <row r="7290">
      <c r="A7290" s="126" t="n">
        <v>46229</v>
      </c>
      <c r="B7290" s="125" t="inlineStr">
        <is>
          <t>Salmon Fillet</t>
        </is>
      </c>
      <c r="C7290" s="127" t="n">
        <v>10</v>
      </c>
      <c r="D7290" s="125" t="n"/>
    </row>
    <row r="7291">
      <c r="A7291" s="126" t="n">
        <v>46229</v>
      </c>
      <c r="B7291" s="125" t="inlineStr">
        <is>
          <t>Mushroom Risotto</t>
        </is>
      </c>
      <c r="C7291" s="127" t="n">
        <v>8</v>
      </c>
      <c r="D7291" s="125" t="n"/>
    </row>
    <row r="7292">
      <c r="A7292" s="126" t="n">
        <v>46229</v>
      </c>
      <c r="B7292" s="125" t="inlineStr">
        <is>
          <t>Cheeseburger</t>
        </is>
      </c>
      <c r="C7292" s="127" t="n">
        <v>26</v>
      </c>
      <c r="D7292" s="125" t="n"/>
    </row>
    <row r="7293">
      <c r="A7293" s="126" t="n">
        <v>46229</v>
      </c>
      <c r="B7293" s="125" t="inlineStr">
        <is>
          <t>Tiramisu</t>
        </is>
      </c>
      <c r="C7293" s="127" t="n">
        <v>18</v>
      </c>
      <c r="D7293" s="125" t="n"/>
    </row>
    <row r="7294">
      <c r="A7294" s="126" t="n">
        <v>46229</v>
      </c>
      <c r="B7294" s="125" t="inlineStr">
        <is>
          <t>Chocolate Fondant</t>
        </is>
      </c>
      <c r="C7294" s="127" t="n">
        <v>6</v>
      </c>
      <c r="D7294" s="125" t="n"/>
    </row>
    <row r="7295">
      <c r="A7295" s="126" t="n">
        <v>46229</v>
      </c>
      <c r="B7295" s="125" t="inlineStr">
        <is>
          <t>Lemon Sorbet</t>
        </is>
      </c>
      <c r="C7295" s="127" t="n">
        <v>7</v>
      </c>
      <c r="D7295" s="125" t="n"/>
    </row>
    <row r="7296">
      <c r="A7296" s="126" t="n">
        <v>46229</v>
      </c>
      <c r="B7296" s="125" t="inlineStr">
        <is>
          <t>Espresso</t>
        </is>
      </c>
      <c r="C7296" s="127" t="n">
        <v>51</v>
      </c>
      <c r="D7296" s="125" t="n"/>
    </row>
    <row r="7297">
      <c r="A7297" s="126" t="n">
        <v>46229</v>
      </c>
      <c r="B7297" s="125" t="inlineStr">
        <is>
          <t>Cappuccino</t>
        </is>
      </c>
      <c r="C7297" s="127" t="n">
        <v>35</v>
      </c>
      <c r="D7297" s="125" t="n"/>
    </row>
    <row r="7298">
      <c r="A7298" s="126" t="n">
        <v>46229</v>
      </c>
      <c r="B7298" s="125" t="inlineStr">
        <is>
          <t>Homemade Lemonade</t>
        </is>
      </c>
      <c r="C7298" s="127" t="n">
        <v>43</v>
      </c>
      <c r="D7298" s="125" t="n"/>
    </row>
    <row r="7299">
      <c r="A7299" s="126" t="n">
        <v>46231</v>
      </c>
      <c r="B7299" s="125" t="inlineStr">
        <is>
          <t>Bruschetta</t>
        </is>
      </c>
      <c r="C7299" s="127" t="n">
        <v>12</v>
      </c>
      <c r="D7299" s="125" t="n"/>
    </row>
    <row r="7300">
      <c r="A7300" s="126" t="n">
        <v>46231</v>
      </c>
      <c r="B7300" s="125" t="inlineStr">
        <is>
          <t>Caesar Salad</t>
        </is>
      </c>
      <c r="C7300" s="127" t="n">
        <v>10</v>
      </c>
      <c r="D7300" s="125" t="n"/>
    </row>
    <row r="7301">
      <c r="A7301" s="126" t="n">
        <v>46231</v>
      </c>
      <c r="B7301" s="125" t="inlineStr">
        <is>
          <t>Tomato Soup</t>
        </is>
      </c>
      <c r="C7301" s="127" t="n">
        <v>3</v>
      </c>
      <c r="D7301" s="125" t="n"/>
    </row>
    <row r="7302">
      <c r="A7302" s="126" t="n">
        <v>46231</v>
      </c>
      <c r="B7302" s="125" t="inlineStr">
        <is>
          <t>Spaghetti Carbonara</t>
        </is>
      </c>
      <c r="C7302" s="127" t="n">
        <v>26</v>
      </c>
      <c r="D7302" s="125" t="n"/>
    </row>
    <row r="7303">
      <c r="A7303" s="126" t="n">
        <v>46231</v>
      </c>
      <c r="B7303" s="125" t="inlineStr">
        <is>
          <t>Pizza Margherita</t>
        </is>
      </c>
      <c r="C7303" s="127" t="n">
        <v>30</v>
      </c>
      <c r="D7303" s="125" t="n"/>
    </row>
    <row r="7304">
      <c r="A7304" s="126" t="n">
        <v>46231</v>
      </c>
      <c r="B7304" s="125" t="inlineStr">
        <is>
          <t>Wiener Schnitzel</t>
        </is>
      </c>
      <c r="C7304" s="127" t="n">
        <v>19</v>
      </c>
      <c r="D7304" s="125" t="n"/>
    </row>
    <row r="7305">
      <c r="A7305" s="126" t="n">
        <v>46231</v>
      </c>
      <c r="B7305" s="125" t="inlineStr">
        <is>
          <t>Salmon Fillet</t>
        </is>
      </c>
      <c r="C7305" s="127" t="n">
        <v>5</v>
      </c>
      <c r="D7305" s="125" t="n"/>
    </row>
    <row r="7306">
      <c r="A7306" s="126" t="n">
        <v>46231</v>
      </c>
      <c r="B7306" s="125" t="inlineStr">
        <is>
          <t>Mushroom Risotto</t>
        </is>
      </c>
      <c r="C7306" s="127" t="n">
        <v>5</v>
      </c>
      <c r="D7306" s="125" t="n"/>
    </row>
    <row r="7307">
      <c r="A7307" s="126" t="n">
        <v>46231</v>
      </c>
      <c r="B7307" s="125" t="inlineStr">
        <is>
          <t>Cheeseburger</t>
        </is>
      </c>
      <c r="C7307" s="127" t="n">
        <v>21</v>
      </c>
      <c r="D7307" s="125" t="n"/>
    </row>
    <row r="7308">
      <c r="A7308" s="126" t="n">
        <v>46231</v>
      </c>
      <c r="B7308" s="125" t="inlineStr">
        <is>
          <t>Tiramisu</t>
        </is>
      </c>
      <c r="C7308" s="127" t="n">
        <v>11</v>
      </c>
      <c r="D7308" s="125" t="n"/>
    </row>
    <row r="7309">
      <c r="A7309" s="126" t="n">
        <v>46231</v>
      </c>
      <c r="B7309" s="125" t="inlineStr">
        <is>
          <t>Chocolate Fondant</t>
        </is>
      </c>
      <c r="C7309" s="127" t="n">
        <v>5</v>
      </c>
      <c r="D7309" s="125" t="n"/>
    </row>
    <row r="7310">
      <c r="A7310" s="126" t="n">
        <v>46231</v>
      </c>
      <c r="B7310" s="125" t="inlineStr">
        <is>
          <t>Lemon Sorbet</t>
        </is>
      </c>
      <c r="C7310" s="127" t="n">
        <v>5</v>
      </c>
      <c r="D7310" s="125" t="n"/>
    </row>
    <row r="7311">
      <c r="A7311" s="126" t="n">
        <v>46231</v>
      </c>
      <c r="B7311" s="125" t="inlineStr">
        <is>
          <t>Espresso</t>
        </is>
      </c>
      <c r="C7311" s="127" t="n">
        <v>32</v>
      </c>
      <c r="D7311" s="125" t="n"/>
    </row>
    <row r="7312">
      <c r="A7312" s="126" t="n">
        <v>46231</v>
      </c>
      <c r="B7312" s="125" t="inlineStr">
        <is>
          <t>Cappuccino</t>
        </is>
      </c>
      <c r="C7312" s="127" t="n">
        <v>20</v>
      </c>
      <c r="D7312" s="125" t="n"/>
    </row>
    <row r="7313">
      <c r="A7313" s="126" t="n">
        <v>46231</v>
      </c>
      <c r="B7313" s="125" t="inlineStr">
        <is>
          <t>Homemade Lemonade</t>
        </is>
      </c>
      <c r="C7313" s="127" t="n">
        <v>27</v>
      </c>
      <c r="D7313" s="125" t="n"/>
    </row>
    <row r="7314">
      <c r="A7314" s="126" t="n">
        <v>46232</v>
      </c>
      <c r="B7314" s="125" t="inlineStr">
        <is>
          <t>Bruschetta</t>
        </is>
      </c>
      <c r="C7314" s="127" t="n">
        <v>18</v>
      </c>
      <c r="D7314" s="125" t="n"/>
    </row>
    <row r="7315">
      <c r="A7315" s="126" t="n">
        <v>46232</v>
      </c>
      <c r="B7315" s="125" t="inlineStr">
        <is>
          <t>Caesar Salad</t>
        </is>
      </c>
      <c r="C7315" s="127" t="n">
        <v>14</v>
      </c>
      <c r="D7315" s="125" t="n"/>
    </row>
    <row r="7316">
      <c r="A7316" s="126" t="n">
        <v>46232</v>
      </c>
      <c r="B7316" s="125" t="inlineStr">
        <is>
          <t>Tomato Soup</t>
        </is>
      </c>
      <c r="C7316" s="127" t="n">
        <v>3</v>
      </c>
      <c r="D7316" s="125" t="n"/>
    </row>
    <row r="7317">
      <c r="A7317" s="126" t="n">
        <v>46232</v>
      </c>
      <c r="B7317" s="125" t="inlineStr">
        <is>
          <t>Spaghetti Carbonara</t>
        </is>
      </c>
      <c r="C7317" s="127" t="n">
        <v>33</v>
      </c>
      <c r="D7317" s="125" t="n"/>
    </row>
    <row r="7318">
      <c r="A7318" s="126" t="n">
        <v>46232</v>
      </c>
      <c r="B7318" s="125" t="inlineStr">
        <is>
          <t>Pizza Margherita</t>
        </is>
      </c>
      <c r="C7318" s="127" t="n">
        <v>28</v>
      </c>
      <c r="D7318" s="125" t="n"/>
    </row>
    <row r="7319">
      <c r="A7319" s="126" t="n">
        <v>46232</v>
      </c>
      <c r="B7319" s="125" t="inlineStr">
        <is>
          <t>Wiener Schnitzel</t>
        </is>
      </c>
      <c r="C7319" s="127" t="n">
        <v>18</v>
      </c>
      <c r="D7319" s="125" t="n"/>
    </row>
    <row r="7320">
      <c r="A7320" s="126" t="n">
        <v>46232</v>
      </c>
      <c r="B7320" s="125" t="inlineStr">
        <is>
          <t>Salmon Fillet</t>
        </is>
      </c>
      <c r="C7320" s="127" t="n">
        <v>8</v>
      </c>
      <c r="D7320" s="125" t="n"/>
    </row>
    <row r="7321">
      <c r="A7321" s="126" t="n">
        <v>46232</v>
      </c>
      <c r="B7321" s="125" t="inlineStr">
        <is>
          <t>Mushroom Risotto</t>
        </is>
      </c>
      <c r="C7321" s="127" t="n">
        <v>5</v>
      </c>
      <c r="D7321" s="125" t="n"/>
    </row>
    <row r="7322">
      <c r="A7322" s="126" t="n">
        <v>46232</v>
      </c>
      <c r="B7322" s="125" t="inlineStr">
        <is>
          <t>Cheeseburger</t>
        </is>
      </c>
      <c r="C7322" s="127" t="n">
        <v>18</v>
      </c>
      <c r="D7322" s="125" t="n"/>
    </row>
    <row r="7323">
      <c r="A7323" s="126" t="n">
        <v>46232</v>
      </c>
      <c r="B7323" s="125" t="inlineStr">
        <is>
          <t>Tiramisu</t>
        </is>
      </c>
      <c r="C7323" s="127" t="n">
        <v>18</v>
      </c>
      <c r="D7323" s="125" t="n"/>
    </row>
    <row r="7324">
      <c r="A7324" s="126" t="n">
        <v>46232</v>
      </c>
      <c r="B7324" s="125" t="inlineStr">
        <is>
          <t>Chocolate Fondant</t>
        </is>
      </c>
      <c r="C7324" s="127" t="n">
        <v>8</v>
      </c>
      <c r="D7324" s="125" t="n"/>
    </row>
    <row r="7325">
      <c r="A7325" s="126" t="n">
        <v>46232</v>
      </c>
      <c r="B7325" s="125" t="inlineStr">
        <is>
          <t>Lemon Sorbet</t>
        </is>
      </c>
      <c r="C7325" s="127" t="n">
        <v>3</v>
      </c>
      <c r="D7325" s="125" t="n"/>
    </row>
    <row r="7326">
      <c r="A7326" s="126" t="n">
        <v>46232</v>
      </c>
      <c r="B7326" s="125" t="inlineStr">
        <is>
          <t>Espresso</t>
        </is>
      </c>
      <c r="C7326" s="127" t="n">
        <v>38</v>
      </c>
      <c r="D7326" s="125" t="n"/>
    </row>
    <row r="7327">
      <c r="A7327" s="126" t="n">
        <v>46232</v>
      </c>
      <c r="B7327" s="125" t="inlineStr">
        <is>
          <t>Cappuccino</t>
        </is>
      </c>
      <c r="C7327" s="127" t="n">
        <v>23</v>
      </c>
      <c r="D7327" s="125" t="n"/>
    </row>
    <row r="7328">
      <c r="A7328" s="126" t="n">
        <v>46232</v>
      </c>
      <c r="B7328" s="125" t="inlineStr">
        <is>
          <t>Homemade Lemonade</t>
        </is>
      </c>
      <c r="C7328" s="127" t="n">
        <v>33</v>
      </c>
      <c r="D7328" s="125" t="n"/>
    </row>
    <row r="7329">
      <c r="A7329" s="126" t="n">
        <v>46233</v>
      </c>
      <c r="B7329" s="125" t="inlineStr">
        <is>
          <t>Bruschetta</t>
        </is>
      </c>
      <c r="C7329" s="127" t="n">
        <v>12</v>
      </c>
      <c r="D7329" s="125" t="n"/>
    </row>
    <row r="7330">
      <c r="A7330" s="126" t="n">
        <v>46233</v>
      </c>
      <c r="B7330" s="125" t="inlineStr">
        <is>
          <t>Caesar Salad</t>
        </is>
      </c>
      <c r="C7330" s="127" t="n">
        <v>20</v>
      </c>
      <c r="D7330" s="125" t="n"/>
    </row>
    <row r="7331">
      <c r="A7331" s="126" t="n">
        <v>46233</v>
      </c>
      <c r="B7331" s="125" t="inlineStr">
        <is>
          <t>Tomato Soup</t>
        </is>
      </c>
      <c r="C7331" s="127" t="n">
        <v>3</v>
      </c>
      <c r="D7331" s="125" t="n"/>
    </row>
    <row r="7332">
      <c r="A7332" s="126" t="n">
        <v>46233</v>
      </c>
      <c r="B7332" s="125" t="inlineStr">
        <is>
          <t>Spaghetti Carbonara</t>
        </is>
      </c>
      <c r="C7332" s="127" t="n">
        <v>30</v>
      </c>
      <c r="D7332" s="125" t="n"/>
    </row>
    <row r="7333">
      <c r="A7333" s="126" t="n">
        <v>46233</v>
      </c>
      <c r="B7333" s="125" t="inlineStr">
        <is>
          <t>Pizza Margherita</t>
        </is>
      </c>
      <c r="C7333" s="127" t="n">
        <v>32</v>
      </c>
      <c r="D7333" s="125" t="n"/>
    </row>
    <row r="7334">
      <c r="A7334" s="126" t="n">
        <v>46233</v>
      </c>
      <c r="B7334" s="125" t="inlineStr">
        <is>
          <t>Wiener Schnitzel</t>
        </is>
      </c>
      <c r="C7334" s="127" t="n">
        <v>17</v>
      </c>
      <c r="D7334" s="125" t="n"/>
    </row>
    <row r="7335">
      <c r="A7335" s="126" t="n">
        <v>46233</v>
      </c>
      <c r="B7335" s="125" t="inlineStr">
        <is>
          <t>Salmon Fillet</t>
        </is>
      </c>
      <c r="C7335" s="127" t="n">
        <v>7</v>
      </c>
      <c r="D7335" s="125" t="n"/>
    </row>
    <row r="7336">
      <c r="A7336" s="126" t="n">
        <v>46233</v>
      </c>
      <c r="B7336" s="125" t="inlineStr">
        <is>
          <t>Mushroom Risotto</t>
        </is>
      </c>
      <c r="C7336" s="127" t="n">
        <v>6</v>
      </c>
      <c r="D7336" s="125" t="n"/>
    </row>
    <row r="7337">
      <c r="A7337" s="126" t="n">
        <v>46233</v>
      </c>
      <c r="B7337" s="125" t="inlineStr">
        <is>
          <t>Cheeseburger</t>
        </is>
      </c>
      <c r="C7337" s="127" t="n">
        <v>34</v>
      </c>
      <c r="D7337" s="125" t="n"/>
    </row>
    <row r="7338">
      <c r="A7338" s="126" t="n">
        <v>46233</v>
      </c>
      <c r="B7338" s="125" t="inlineStr">
        <is>
          <t>Tiramisu</t>
        </is>
      </c>
      <c r="C7338" s="127" t="n">
        <v>20</v>
      </c>
      <c r="D7338" s="125" t="n"/>
    </row>
    <row r="7339">
      <c r="A7339" s="126" t="n">
        <v>46233</v>
      </c>
      <c r="B7339" s="125" t="inlineStr">
        <is>
          <t>Chocolate Fondant</t>
        </is>
      </c>
      <c r="C7339" s="127" t="n">
        <v>10</v>
      </c>
      <c r="D7339" s="125" t="n"/>
    </row>
    <row r="7340">
      <c r="A7340" s="126" t="n">
        <v>46233</v>
      </c>
      <c r="B7340" s="125" t="inlineStr">
        <is>
          <t>Lemon Sorbet</t>
        </is>
      </c>
      <c r="C7340" s="127" t="n">
        <v>5</v>
      </c>
      <c r="D7340" s="125" t="n"/>
    </row>
    <row r="7341">
      <c r="A7341" s="126" t="n">
        <v>46233</v>
      </c>
      <c r="B7341" s="125" t="inlineStr">
        <is>
          <t>Espresso</t>
        </is>
      </c>
      <c r="C7341" s="127" t="n">
        <v>43</v>
      </c>
      <c r="D7341" s="125" t="n"/>
    </row>
    <row r="7342">
      <c r="A7342" s="126" t="n">
        <v>46233</v>
      </c>
      <c r="B7342" s="125" t="inlineStr">
        <is>
          <t>Cappuccino</t>
        </is>
      </c>
      <c r="C7342" s="127" t="n">
        <v>31</v>
      </c>
      <c r="D7342" s="125" t="n"/>
    </row>
    <row r="7343">
      <c r="A7343" s="126" t="n">
        <v>46233</v>
      </c>
      <c r="B7343" s="125" t="inlineStr">
        <is>
          <t>Homemade Lemonade</t>
        </is>
      </c>
      <c r="C7343" s="127" t="n">
        <v>29</v>
      </c>
      <c r="D7343" s="125" t="n"/>
    </row>
    <row r="7344">
      <c r="A7344" s="126" t="n">
        <v>46234</v>
      </c>
      <c r="B7344" s="125" t="inlineStr">
        <is>
          <t>Bruschetta</t>
        </is>
      </c>
      <c r="C7344" s="127" t="n">
        <v>35</v>
      </c>
      <c r="D7344" s="125" t="n"/>
    </row>
    <row r="7345">
      <c r="A7345" s="126" t="n">
        <v>46234</v>
      </c>
      <c r="B7345" s="125" t="inlineStr">
        <is>
          <t>Caesar Salad</t>
        </is>
      </c>
      <c r="C7345" s="127" t="n">
        <v>17</v>
      </c>
      <c r="D7345" s="125" t="n"/>
    </row>
    <row r="7346">
      <c r="A7346" s="126" t="n">
        <v>46234</v>
      </c>
      <c r="B7346" s="125" t="inlineStr">
        <is>
          <t>Tomato Soup</t>
        </is>
      </c>
      <c r="C7346" s="127" t="n">
        <v>5</v>
      </c>
      <c r="D7346" s="125" t="n"/>
    </row>
    <row r="7347">
      <c r="A7347" s="126" t="n">
        <v>46234</v>
      </c>
      <c r="B7347" s="125" t="inlineStr">
        <is>
          <t>Spaghetti Carbonara</t>
        </is>
      </c>
      <c r="C7347" s="127" t="n">
        <v>34</v>
      </c>
      <c r="D7347" s="125" t="n"/>
    </row>
    <row r="7348">
      <c r="A7348" s="126" t="n">
        <v>46234</v>
      </c>
      <c r="B7348" s="125" t="inlineStr">
        <is>
          <t>Pizza Margherita</t>
        </is>
      </c>
      <c r="C7348" s="127" t="n">
        <v>44</v>
      </c>
      <c r="D7348" s="125" t="n"/>
    </row>
    <row r="7349">
      <c r="A7349" s="126" t="n">
        <v>46234</v>
      </c>
      <c r="B7349" s="125" t="inlineStr">
        <is>
          <t>Wiener Schnitzel</t>
        </is>
      </c>
      <c r="C7349" s="127" t="n">
        <v>23</v>
      </c>
      <c r="D7349" s="125" t="n"/>
    </row>
    <row r="7350">
      <c r="A7350" s="126" t="n">
        <v>46234</v>
      </c>
      <c r="B7350" s="125" t="inlineStr">
        <is>
          <t>Salmon Fillet</t>
        </is>
      </c>
      <c r="C7350" s="127" t="n">
        <v>12</v>
      </c>
      <c r="D7350" s="125" t="n"/>
    </row>
    <row r="7351">
      <c r="A7351" s="126" t="n">
        <v>46234</v>
      </c>
      <c r="B7351" s="125" t="inlineStr">
        <is>
          <t>Mushroom Risotto</t>
        </is>
      </c>
      <c r="C7351" s="127" t="n">
        <v>8</v>
      </c>
      <c r="D7351" s="125" t="n"/>
    </row>
    <row r="7352">
      <c r="A7352" s="126" t="n">
        <v>46234</v>
      </c>
      <c r="B7352" s="125" t="inlineStr">
        <is>
          <t>Cheeseburger</t>
        </is>
      </c>
      <c r="C7352" s="127" t="n">
        <v>33</v>
      </c>
      <c r="D7352" s="125" t="n"/>
    </row>
    <row r="7353">
      <c r="A7353" s="126" t="n">
        <v>46234</v>
      </c>
      <c r="B7353" s="125" t="inlineStr">
        <is>
          <t>Tiramisu</t>
        </is>
      </c>
      <c r="C7353" s="127" t="n">
        <v>25</v>
      </c>
      <c r="D7353" s="125" t="n"/>
    </row>
    <row r="7354">
      <c r="A7354" s="126" t="n">
        <v>46234</v>
      </c>
      <c r="B7354" s="125" t="inlineStr">
        <is>
          <t>Chocolate Fondant</t>
        </is>
      </c>
      <c r="C7354" s="127" t="n">
        <v>8</v>
      </c>
      <c r="D7354" s="125" t="n"/>
    </row>
    <row r="7355">
      <c r="A7355" s="126" t="n">
        <v>46234</v>
      </c>
      <c r="B7355" s="125" t="inlineStr">
        <is>
          <t>Lemon Sorbet</t>
        </is>
      </c>
      <c r="C7355" s="127" t="n">
        <v>8</v>
      </c>
      <c r="D7355" s="125" t="n"/>
    </row>
    <row r="7356">
      <c r="A7356" s="126" t="n">
        <v>46234</v>
      </c>
      <c r="B7356" s="125" t="inlineStr">
        <is>
          <t>Espresso</t>
        </is>
      </c>
      <c r="C7356" s="127" t="n">
        <v>54</v>
      </c>
      <c r="D7356" s="125" t="n"/>
    </row>
    <row r="7357">
      <c r="A7357" s="126" t="n">
        <v>46234</v>
      </c>
      <c r="B7357" s="125" t="inlineStr">
        <is>
          <t>Cappuccino</t>
        </is>
      </c>
      <c r="C7357" s="127" t="n">
        <v>48</v>
      </c>
      <c r="D7357" s="125" t="n"/>
    </row>
    <row r="7358">
      <c r="A7358" s="126" t="n">
        <v>46234</v>
      </c>
      <c r="B7358" s="125" t="inlineStr">
        <is>
          <t>Homemade Lemonade</t>
        </is>
      </c>
      <c r="C7358" s="127" t="n">
        <v>49</v>
      </c>
      <c r="D7358" s="125" t="n"/>
    </row>
    <row r="7359">
      <c r="A7359" s="126" t="n">
        <v>46235</v>
      </c>
      <c r="B7359" s="125" t="inlineStr">
        <is>
          <t>Bruschetta</t>
        </is>
      </c>
      <c r="C7359" s="127" t="n">
        <v>24</v>
      </c>
      <c r="D7359" s="125" t="n"/>
    </row>
    <row r="7360">
      <c r="A7360" s="126" t="n">
        <v>46235</v>
      </c>
      <c r="B7360" s="125" t="inlineStr">
        <is>
          <t>Caesar Salad</t>
        </is>
      </c>
      <c r="C7360" s="127" t="n">
        <v>22</v>
      </c>
      <c r="D7360" s="125" t="n"/>
    </row>
    <row r="7361">
      <c r="A7361" s="126" t="n">
        <v>46235</v>
      </c>
      <c r="B7361" s="125" t="inlineStr">
        <is>
          <t>Tomato Soup</t>
        </is>
      </c>
      <c r="C7361" s="127" t="n">
        <v>6</v>
      </c>
      <c r="D7361" s="125" t="n"/>
    </row>
    <row r="7362">
      <c r="A7362" s="126" t="n">
        <v>46235</v>
      </c>
      <c r="B7362" s="125" t="inlineStr">
        <is>
          <t>Spaghetti Carbonara</t>
        </is>
      </c>
      <c r="C7362" s="127" t="n">
        <v>38</v>
      </c>
      <c r="D7362" s="125" t="n"/>
    </row>
    <row r="7363">
      <c r="A7363" s="126" t="n">
        <v>46235</v>
      </c>
      <c r="B7363" s="125" t="inlineStr">
        <is>
          <t>Pizza Margherita</t>
        </is>
      </c>
      <c r="C7363" s="127" t="n">
        <v>64</v>
      </c>
      <c r="D7363" s="125" t="n"/>
    </row>
    <row r="7364">
      <c r="A7364" s="126" t="n">
        <v>46235</v>
      </c>
      <c r="B7364" s="125" t="inlineStr">
        <is>
          <t>Wiener Schnitzel</t>
        </is>
      </c>
      <c r="C7364" s="127" t="n">
        <v>26</v>
      </c>
      <c r="D7364" s="125" t="n"/>
    </row>
    <row r="7365">
      <c r="A7365" s="126" t="n">
        <v>46235</v>
      </c>
      <c r="B7365" s="125" t="inlineStr">
        <is>
          <t>Salmon Fillet</t>
        </is>
      </c>
      <c r="C7365" s="127" t="n">
        <v>11</v>
      </c>
      <c r="D7365" s="125" t="n"/>
    </row>
    <row r="7366">
      <c r="A7366" s="126" t="n">
        <v>46235</v>
      </c>
      <c r="B7366" s="125" t="inlineStr">
        <is>
          <t>Mushroom Risotto</t>
        </is>
      </c>
      <c r="C7366" s="127" t="n">
        <v>9</v>
      </c>
      <c r="D7366" s="125" t="n"/>
    </row>
    <row r="7367">
      <c r="A7367" s="126" t="n">
        <v>46235</v>
      </c>
      <c r="B7367" s="125" t="inlineStr">
        <is>
          <t>Cheeseburger</t>
        </is>
      </c>
      <c r="C7367" s="127" t="n">
        <v>39</v>
      </c>
      <c r="D7367" s="125" t="n"/>
    </row>
    <row r="7368">
      <c r="A7368" s="126" t="n">
        <v>46235</v>
      </c>
      <c r="B7368" s="125" t="inlineStr">
        <is>
          <t>Tiramisu</t>
        </is>
      </c>
      <c r="C7368" s="127" t="n">
        <v>15</v>
      </c>
      <c r="D7368" s="125" t="n"/>
    </row>
    <row r="7369">
      <c r="A7369" s="126" t="n">
        <v>46235</v>
      </c>
      <c r="B7369" s="125" t="inlineStr">
        <is>
          <t>Chocolate Fondant</t>
        </is>
      </c>
      <c r="C7369" s="127" t="n">
        <v>9</v>
      </c>
      <c r="D7369" s="125" t="n"/>
    </row>
    <row r="7370">
      <c r="A7370" s="126" t="n">
        <v>46235</v>
      </c>
      <c r="B7370" s="125" t="inlineStr">
        <is>
          <t>Lemon Sorbet</t>
        </is>
      </c>
      <c r="C7370" s="127" t="n">
        <v>8</v>
      </c>
      <c r="D7370" s="125" t="n"/>
    </row>
    <row r="7371">
      <c r="A7371" s="126" t="n">
        <v>46235</v>
      </c>
      <c r="B7371" s="125" t="inlineStr">
        <is>
          <t>Espresso</t>
        </is>
      </c>
      <c r="C7371" s="127" t="n">
        <v>72</v>
      </c>
      <c r="D7371" s="125" t="n"/>
    </row>
    <row r="7372">
      <c r="A7372" s="126" t="n">
        <v>46235</v>
      </c>
      <c r="B7372" s="125" t="inlineStr">
        <is>
          <t>Cappuccino</t>
        </is>
      </c>
      <c r="C7372" s="127" t="n">
        <v>43</v>
      </c>
      <c r="D7372" s="125" t="n"/>
    </row>
    <row r="7373">
      <c r="A7373" s="126" t="n">
        <v>46235</v>
      </c>
      <c r="B7373" s="125" t="inlineStr">
        <is>
          <t>Homemade Lemonade</t>
        </is>
      </c>
      <c r="C7373" s="127" t="n">
        <v>74</v>
      </c>
      <c r="D7373" s="125" t="n"/>
    </row>
    <row r="7374">
      <c r="A7374" s="126" t="n">
        <v>46236</v>
      </c>
      <c r="B7374" s="125" t="inlineStr">
        <is>
          <t>Bruschetta</t>
        </is>
      </c>
      <c r="C7374" s="127" t="n">
        <v>13</v>
      </c>
      <c r="D7374" s="125" t="n"/>
    </row>
    <row r="7375">
      <c r="A7375" s="126" t="n">
        <v>46236</v>
      </c>
      <c r="B7375" s="125" t="inlineStr">
        <is>
          <t>Caesar Salad</t>
        </is>
      </c>
      <c r="C7375" s="127" t="n">
        <v>16</v>
      </c>
      <c r="D7375" s="125" t="n"/>
    </row>
    <row r="7376">
      <c r="A7376" s="126" t="n">
        <v>46236</v>
      </c>
      <c r="B7376" s="125" t="inlineStr">
        <is>
          <t>Tomato Soup</t>
        </is>
      </c>
      <c r="C7376" s="127" t="n">
        <v>5</v>
      </c>
      <c r="D7376" s="125" t="n"/>
    </row>
    <row r="7377">
      <c r="A7377" s="126" t="n">
        <v>46236</v>
      </c>
      <c r="B7377" s="125" t="inlineStr">
        <is>
          <t>Spaghetti Carbonara</t>
        </is>
      </c>
      <c r="C7377" s="127" t="n">
        <v>36</v>
      </c>
      <c r="D7377" s="125" t="n"/>
    </row>
    <row r="7378">
      <c r="A7378" s="126" t="n">
        <v>46236</v>
      </c>
      <c r="B7378" s="125" t="inlineStr">
        <is>
          <t>Pizza Margherita</t>
        </is>
      </c>
      <c r="C7378" s="127" t="n">
        <v>46</v>
      </c>
      <c r="D7378" s="125" t="n"/>
    </row>
    <row r="7379">
      <c r="A7379" s="126" t="n">
        <v>46236</v>
      </c>
      <c r="B7379" s="125" t="inlineStr">
        <is>
          <t>Wiener Schnitzel</t>
        </is>
      </c>
      <c r="C7379" s="127" t="n">
        <v>29</v>
      </c>
      <c r="D7379" s="125" t="n"/>
    </row>
    <row r="7380">
      <c r="A7380" s="126" t="n">
        <v>46236</v>
      </c>
      <c r="B7380" s="125" t="inlineStr">
        <is>
          <t>Salmon Fillet</t>
        </is>
      </c>
      <c r="C7380" s="127" t="n">
        <v>8</v>
      </c>
      <c r="D7380" s="125" t="n"/>
    </row>
    <row r="7381">
      <c r="A7381" s="126" t="n">
        <v>46236</v>
      </c>
      <c r="B7381" s="125" t="inlineStr">
        <is>
          <t>Mushroom Risotto</t>
        </is>
      </c>
      <c r="C7381" s="127" t="n">
        <v>8</v>
      </c>
      <c r="D7381" s="125" t="n"/>
    </row>
    <row r="7382">
      <c r="A7382" s="126" t="n">
        <v>46236</v>
      </c>
      <c r="B7382" s="125" t="inlineStr">
        <is>
          <t>Cheeseburger</t>
        </is>
      </c>
      <c r="C7382" s="127" t="n">
        <v>37</v>
      </c>
      <c r="D7382" s="125" t="n"/>
    </row>
    <row r="7383">
      <c r="A7383" s="126" t="n">
        <v>46236</v>
      </c>
      <c r="B7383" s="125" t="inlineStr">
        <is>
          <t>Tiramisu</t>
        </is>
      </c>
      <c r="C7383" s="127" t="n">
        <v>21</v>
      </c>
      <c r="D7383" s="125" t="n"/>
    </row>
    <row r="7384">
      <c r="A7384" s="126" t="n">
        <v>46236</v>
      </c>
      <c r="B7384" s="125" t="inlineStr">
        <is>
          <t>Chocolate Fondant</t>
        </is>
      </c>
      <c r="C7384" s="127" t="n">
        <v>5</v>
      </c>
      <c r="D7384" s="125" t="n"/>
    </row>
    <row r="7385">
      <c r="A7385" s="126" t="n">
        <v>46236</v>
      </c>
      <c r="B7385" s="125" t="inlineStr">
        <is>
          <t>Lemon Sorbet</t>
        </is>
      </c>
      <c r="C7385" s="127" t="n">
        <v>6</v>
      </c>
      <c r="D7385" s="125" t="n"/>
    </row>
    <row r="7386">
      <c r="A7386" s="126" t="n">
        <v>46236</v>
      </c>
      <c r="B7386" s="125" t="inlineStr">
        <is>
          <t>Espresso</t>
        </is>
      </c>
      <c r="C7386" s="127" t="n">
        <v>43</v>
      </c>
      <c r="D7386" s="125" t="n"/>
    </row>
    <row r="7387">
      <c r="A7387" s="126" t="n">
        <v>46236</v>
      </c>
      <c r="B7387" s="125" t="inlineStr">
        <is>
          <t>Cappuccino</t>
        </is>
      </c>
      <c r="C7387" s="127" t="n">
        <v>32</v>
      </c>
      <c r="D7387" s="125" t="n"/>
    </row>
    <row r="7388">
      <c r="A7388" s="126" t="n">
        <v>46236</v>
      </c>
      <c r="B7388" s="125" t="inlineStr">
        <is>
          <t>Homemade Lemonade</t>
        </is>
      </c>
      <c r="C7388" s="127" t="n">
        <v>51</v>
      </c>
      <c r="D7388" s="125" t="n"/>
    </row>
    <row r="7389">
      <c r="A7389" s="126" t="n">
        <v>46238</v>
      </c>
      <c r="B7389" s="125" t="inlineStr">
        <is>
          <t>Bruschetta</t>
        </is>
      </c>
      <c r="C7389" s="127" t="n">
        <v>10</v>
      </c>
      <c r="D7389" s="125" t="n"/>
    </row>
    <row r="7390">
      <c r="A7390" s="126" t="n">
        <v>46238</v>
      </c>
      <c r="B7390" s="125" t="inlineStr">
        <is>
          <t>Caesar Salad</t>
        </is>
      </c>
      <c r="C7390" s="127" t="n">
        <v>15</v>
      </c>
      <c r="D7390" s="125" t="n"/>
    </row>
    <row r="7391">
      <c r="A7391" s="126" t="n">
        <v>46238</v>
      </c>
      <c r="B7391" s="125" t="inlineStr">
        <is>
          <t>Tomato Soup</t>
        </is>
      </c>
      <c r="C7391" s="127" t="n">
        <v>3</v>
      </c>
      <c r="D7391" s="125" t="n"/>
    </row>
    <row r="7392">
      <c r="A7392" s="126" t="n">
        <v>46238</v>
      </c>
      <c r="B7392" s="125" t="inlineStr">
        <is>
          <t>Spaghetti Carbonara</t>
        </is>
      </c>
      <c r="C7392" s="127" t="n">
        <v>17</v>
      </c>
      <c r="D7392" s="125" t="n"/>
    </row>
    <row r="7393">
      <c r="A7393" s="126" t="n">
        <v>46238</v>
      </c>
      <c r="B7393" s="125" t="inlineStr">
        <is>
          <t>Pizza Margherita</t>
        </is>
      </c>
      <c r="C7393" s="127" t="n">
        <v>26</v>
      </c>
      <c r="D7393" s="125" t="n"/>
    </row>
    <row r="7394">
      <c r="A7394" s="126" t="n">
        <v>46238</v>
      </c>
      <c r="B7394" s="125" t="inlineStr">
        <is>
          <t>Wiener Schnitzel</t>
        </is>
      </c>
      <c r="C7394" s="127" t="n">
        <v>20</v>
      </c>
      <c r="D7394" s="125" t="n"/>
    </row>
    <row r="7395">
      <c r="A7395" s="126" t="n">
        <v>46238</v>
      </c>
      <c r="B7395" s="125" t="inlineStr">
        <is>
          <t>Salmon Fillet</t>
        </is>
      </c>
      <c r="C7395" s="127" t="n">
        <v>6</v>
      </c>
      <c r="D7395" s="125" t="n"/>
    </row>
    <row r="7396">
      <c r="A7396" s="126" t="n">
        <v>46238</v>
      </c>
      <c r="B7396" s="125" t="inlineStr">
        <is>
          <t>Mushroom Risotto</t>
        </is>
      </c>
      <c r="C7396" s="127" t="n">
        <v>4</v>
      </c>
      <c r="D7396" s="125" t="n"/>
    </row>
    <row r="7397">
      <c r="A7397" s="126" t="n">
        <v>46238</v>
      </c>
      <c r="B7397" s="125" t="inlineStr">
        <is>
          <t>Cheeseburger</t>
        </is>
      </c>
      <c r="C7397" s="127" t="n">
        <v>23</v>
      </c>
      <c r="D7397" s="125" t="n"/>
    </row>
    <row r="7398">
      <c r="A7398" s="126" t="n">
        <v>46238</v>
      </c>
      <c r="B7398" s="125" t="inlineStr">
        <is>
          <t>Tiramisu</t>
        </is>
      </c>
      <c r="C7398" s="127" t="n">
        <v>13</v>
      </c>
      <c r="D7398" s="125" t="n"/>
    </row>
    <row r="7399">
      <c r="A7399" s="126" t="n">
        <v>46238</v>
      </c>
      <c r="B7399" s="125" t="inlineStr">
        <is>
          <t>Chocolate Fondant</t>
        </is>
      </c>
      <c r="C7399" s="127" t="n">
        <v>8</v>
      </c>
      <c r="D7399" s="125" t="n"/>
    </row>
    <row r="7400">
      <c r="A7400" s="126" t="n">
        <v>46238</v>
      </c>
      <c r="B7400" s="125" t="inlineStr">
        <is>
          <t>Lemon Sorbet</t>
        </is>
      </c>
      <c r="C7400" s="127" t="n">
        <v>4</v>
      </c>
      <c r="D7400" s="125" t="n"/>
    </row>
    <row r="7401">
      <c r="A7401" s="126" t="n">
        <v>46238</v>
      </c>
      <c r="B7401" s="125" t="inlineStr">
        <is>
          <t>Espresso</t>
        </is>
      </c>
      <c r="C7401" s="127" t="n">
        <v>35</v>
      </c>
      <c r="D7401" s="125" t="n"/>
    </row>
    <row r="7402">
      <c r="A7402" s="126" t="n">
        <v>46238</v>
      </c>
      <c r="B7402" s="125" t="inlineStr">
        <is>
          <t>Cappuccino</t>
        </is>
      </c>
      <c r="C7402" s="127" t="n">
        <v>27</v>
      </c>
      <c r="D7402" s="125" t="n"/>
    </row>
    <row r="7403">
      <c r="A7403" s="126" t="n">
        <v>46238</v>
      </c>
      <c r="B7403" s="125" t="inlineStr">
        <is>
          <t>Homemade Lemonade</t>
        </is>
      </c>
      <c r="C7403" s="127" t="n">
        <v>27</v>
      </c>
      <c r="D7403" s="125" t="n"/>
    </row>
    <row r="7404">
      <c r="A7404" s="126" t="n">
        <v>46239</v>
      </c>
      <c r="B7404" s="125" t="inlineStr">
        <is>
          <t>Bruschetta</t>
        </is>
      </c>
      <c r="C7404" s="127" t="n">
        <v>14</v>
      </c>
      <c r="D7404" s="125" t="n"/>
    </row>
    <row r="7405">
      <c r="A7405" s="126" t="n">
        <v>46239</v>
      </c>
      <c r="B7405" s="125" t="inlineStr">
        <is>
          <t>Caesar Salad</t>
        </is>
      </c>
      <c r="C7405" s="127" t="n">
        <v>14</v>
      </c>
      <c r="D7405" s="125" t="n"/>
    </row>
    <row r="7406">
      <c r="A7406" s="126" t="n">
        <v>46239</v>
      </c>
      <c r="B7406" s="125" t="inlineStr">
        <is>
          <t>Tomato Soup</t>
        </is>
      </c>
      <c r="C7406" s="127" t="n">
        <v>4</v>
      </c>
      <c r="D7406" s="125" t="n"/>
    </row>
    <row r="7407">
      <c r="A7407" s="126" t="n">
        <v>46239</v>
      </c>
      <c r="B7407" s="125" t="inlineStr">
        <is>
          <t>Spaghetti Carbonara</t>
        </is>
      </c>
      <c r="C7407" s="127" t="n">
        <v>26</v>
      </c>
      <c r="D7407" s="125" t="n"/>
    </row>
    <row r="7408">
      <c r="A7408" s="126" t="n">
        <v>46239</v>
      </c>
      <c r="B7408" s="125" t="inlineStr">
        <is>
          <t>Pizza Margherita</t>
        </is>
      </c>
      <c r="C7408" s="127" t="n">
        <v>35</v>
      </c>
      <c r="D7408" s="125" t="n"/>
    </row>
    <row r="7409">
      <c r="A7409" s="126" t="n">
        <v>46239</v>
      </c>
      <c r="B7409" s="125" t="inlineStr">
        <is>
          <t>Wiener Schnitzel</t>
        </is>
      </c>
      <c r="C7409" s="127" t="n">
        <v>24</v>
      </c>
      <c r="D7409" s="125" t="n"/>
    </row>
    <row r="7410">
      <c r="A7410" s="126" t="n">
        <v>46239</v>
      </c>
      <c r="B7410" s="125" t="inlineStr">
        <is>
          <t>Salmon Fillet</t>
        </is>
      </c>
      <c r="C7410" s="127" t="n">
        <v>8</v>
      </c>
      <c r="D7410" s="125" t="n"/>
    </row>
    <row r="7411">
      <c r="A7411" s="126" t="n">
        <v>46239</v>
      </c>
      <c r="B7411" s="125" t="inlineStr">
        <is>
          <t>Mushroom Risotto</t>
        </is>
      </c>
      <c r="C7411" s="127" t="n">
        <v>6</v>
      </c>
      <c r="D7411" s="125" t="n"/>
    </row>
    <row r="7412">
      <c r="A7412" s="126" t="n">
        <v>46239</v>
      </c>
      <c r="B7412" s="125" t="inlineStr">
        <is>
          <t>Cheeseburger</t>
        </is>
      </c>
      <c r="C7412" s="127" t="n">
        <v>24</v>
      </c>
      <c r="D7412" s="125" t="n"/>
    </row>
    <row r="7413">
      <c r="A7413" s="126" t="n">
        <v>46239</v>
      </c>
      <c r="B7413" s="125" t="inlineStr">
        <is>
          <t>Tiramisu</t>
        </is>
      </c>
      <c r="C7413" s="127" t="n">
        <v>12</v>
      </c>
      <c r="D7413" s="125" t="n"/>
    </row>
    <row r="7414">
      <c r="A7414" s="126" t="n">
        <v>46239</v>
      </c>
      <c r="B7414" s="125" t="inlineStr">
        <is>
          <t>Chocolate Fondant</t>
        </is>
      </c>
      <c r="C7414" s="127" t="n">
        <v>7</v>
      </c>
      <c r="D7414" s="125" t="n"/>
    </row>
    <row r="7415">
      <c r="A7415" s="126" t="n">
        <v>46239</v>
      </c>
      <c r="B7415" s="125" t="inlineStr">
        <is>
          <t>Lemon Sorbet</t>
        </is>
      </c>
      <c r="C7415" s="127" t="n">
        <v>5</v>
      </c>
      <c r="D7415" s="125" t="n"/>
    </row>
    <row r="7416">
      <c r="A7416" s="126" t="n">
        <v>46239</v>
      </c>
      <c r="B7416" s="125" t="inlineStr">
        <is>
          <t>Espresso</t>
        </is>
      </c>
      <c r="C7416" s="127" t="n">
        <v>41</v>
      </c>
      <c r="D7416" s="125" t="n"/>
    </row>
    <row r="7417">
      <c r="A7417" s="126" t="n">
        <v>46239</v>
      </c>
      <c r="B7417" s="125" t="inlineStr">
        <is>
          <t>Cappuccino</t>
        </is>
      </c>
      <c r="C7417" s="127" t="n">
        <v>26</v>
      </c>
      <c r="D7417" s="125" t="n"/>
    </row>
    <row r="7418">
      <c r="A7418" s="126" t="n">
        <v>46239</v>
      </c>
      <c r="B7418" s="125" t="inlineStr">
        <is>
          <t>Homemade Lemonade</t>
        </is>
      </c>
      <c r="C7418" s="127" t="n">
        <v>37</v>
      </c>
      <c r="D7418" s="125" t="n"/>
    </row>
    <row r="7419">
      <c r="A7419" s="126" t="n">
        <v>46240</v>
      </c>
      <c r="B7419" s="125" t="inlineStr">
        <is>
          <t>Bruschetta</t>
        </is>
      </c>
      <c r="C7419" s="127" t="n">
        <v>13</v>
      </c>
      <c r="D7419" s="125" t="n"/>
    </row>
    <row r="7420">
      <c r="A7420" s="126" t="n">
        <v>46240</v>
      </c>
      <c r="B7420" s="125" t="inlineStr">
        <is>
          <t>Caesar Salad</t>
        </is>
      </c>
      <c r="C7420" s="127" t="n">
        <v>16</v>
      </c>
      <c r="D7420" s="125" t="n"/>
    </row>
    <row r="7421">
      <c r="A7421" s="126" t="n">
        <v>46240</v>
      </c>
      <c r="B7421" s="125" t="inlineStr">
        <is>
          <t>Tomato Soup</t>
        </is>
      </c>
      <c r="C7421" s="127" t="n">
        <v>3</v>
      </c>
      <c r="D7421" s="125" t="n"/>
    </row>
    <row r="7422">
      <c r="A7422" s="126" t="n">
        <v>46240</v>
      </c>
      <c r="B7422" s="125" t="inlineStr">
        <is>
          <t>Spaghetti Carbonara</t>
        </is>
      </c>
      <c r="C7422" s="127" t="n">
        <v>29</v>
      </c>
      <c r="D7422" s="125" t="n"/>
    </row>
    <row r="7423">
      <c r="A7423" s="126" t="n">
        <v>46240</v>
      </c>
      <c r="B7423" s="125" t="inlineStr">
        <is>
          <t>Pizza Margherita</t>
        </is>
      </c>
      <c r="C7423" s="127" t="n">
        <v>40</v>
      </c>
      <c r="D7423" s="125" t="n"/>
    </row>
    <row r="7424">
      <c r="A7424" s="126" t="n">
        <v>46240</v>
      </c>
      <c r="B7424" s="125" t="inlineStr">
        <is>
          <t>Wiener Schnitzel</t>
        </is>
      </c>
      <c r="C7424" s="127" t="n">
        <v>20</v>
      </c>
      <c r="D7424" s="125" t="n"/>
    </row>
    <row r="7425">
      <c r="A7425" s="126" t="n">
        <v>46240</v>
      </c>
      <c r="B7425" s="125" t="inlineStr">
        <is>
          <t>Salmon Fillet</t>
        </is>
      </c>
      <c r="C7425" s="127" t="n">
        <v>7</v>
      </c>
      <c r="D7425" s="125" t="n"/>
    </row>
    <row r="7426">
      <c r="A7426" s="126" t="n">
        <v>46240</v>
      </c>
      <c r="B7426" s="125" t="inlineStr">
        <is>
          <t>Mushroom Risotto</t>
        </is>
      </c>
      <c r="C7426" s="127" t="n">
        <v>7</v>
      </c>
      <c r="D7426" s="125" t="n"/>
    </row>
    <row r="7427">
      <c r="A7427" s="126" t="n">
        <v>46240</v>
      </c>
      <c r="B7427" s="125" t="inlineStr">
        <is>
          <t>Cheeseburger</t>
        </is>
      </c>
      <c r="C7427" s="127" t="n">
        <v>34</v>
      </c>
      <c r="D7427" s="125" t="n"/>
    </row>
    <row r="7428">
      <c r="A7428" s="126" t="n">
        <v>46240</v>
      </c>
      <c r="B7428" s="125" t="inlineStr">
        <is>
          <t>Tiramisu</t>
        </is>
      </c>
      <c r="C7428" s="127" t="n">
        <v>12</v>
      </c>
      <c r="D7428" s="125" t="n"/>
    </row>
    <row r="7429">
      <c r="A7429" s="126" t="n">
        <v>46240</v>
      </c>
      <c r="B7429" s="125" t="inlineStr">
        <is>
          <t>Chocolate Fondant</t>
        </is>
      </c>
      <c r="C7429" s="127" t="n">
        <v>6</v>
      </c>
      <c r="D7429" s="125" t="n"/>
    </row>
    <row r="7430">
      <c r="A7430" s="126" t="n">
        <v>46240</v>
      </c>
      <c r="B7430" s="125" t="inlineStr">
        <is>
          <t>Lemon Sorbet</t>
        </is>
      </c>
      <c r="C7430" s="127" t="n">
        <v>7</v>
      </c>
      <c r="D7430" s="125" t="n"/>
    </row>
    <row r="7431">
      <c r="A7431" s="126" t="n">
        <v>46240</v>
      </c>
      <c r="B7431" s="125" t="inlineStr">
        <is>
          <t>Espresso</t>
        </is>
      </c>
      <c r="C7431" s="127" t="n">
        <v>48</v>
      </c>
      <c r="D7431" s="125" t="n"/>
    </row>
    <row r="7432">
      <c r="A7432" s="126" t="n">
        <v>46240</v>
      </c>
      <c r="B7432" s="125" t="inlineStr">
        <is>
          <t>Cappuccino</t>
        </is>
      </c>
      <c r="C7432" s="127" t="n">
        <v>30</v>
      </c>
      <c r="D7432" s="125" t="n"/>
    </row>
    <row r="7433">
      <c r="A7433" s="126" t="n">
        <v>46240</v>
      </c>
      <c r="B7433" s="125" t="inlineStr">
        <is>
          <t>Homemade Lemonade</t>
        </is>
      </c>
      <c r="C7433" s="127" t="n">
        <v>40</v>
      </c>
      <c r="D7433" s="125" t="n"/>
    </row>
    <row r="7434">
      <c r="A7434" s="126" t="n">
        <v>46241</v>
      </c>
      <c r="B7434" s="125" t="inlineStr">
        <is>
          <t>Bruschetta</t>
        </is>
      </c>
      <c r="C7434" s="127" t="n">
        <v>20</v>
      </c>
      <c r="D7434" s="125" t="n"/>
    </row>
    <row r="7435">
      <c r="A7435" s="126" t="n">
        <v>46241</v>
      </c>
      <c r="B7435" s="125" t="inlineStr">
        <is>
          <t>Caesar Salad</t>
        </is>
      </c>
      <c r="C7435" s="127" t="n">
        <v>25</v>
      </c>
      <c r="D7435" s="125" t="n"/>
    </row>
    <row r="7436">
      <c r="A7436" s="126" t="n">
        <v>46241</v>
      </c>
      <c r="B7436" s="125" t="inlineStr">
        <is>
          <t>Tomato Soup</t>
        </is>
      </c>
      <c r="C7436" s="127" t="n">
        <v>5</v>
      </c>
      <c r="D7436" s="125" t="n"/>
    </row>
    <row r="7437">
      <c r="A7437" s="126" t="n">
        <v>46241</v>
      </c>
      <c r="B7437" s="125" t="inlineStr">
        <is>
          <t>Spaghetti Carbonara</t>
        </is>
      </c>
      <c r="C7437" s="127" t="n">
        <v>30</v>
      </c>
      <c r="D7437" s="125" t="n"/>
    </row>
    <row r="7438">
      <c r="A7438" s="126" t="n">
        <v>46241</v>
      </c>
      <c r="B7438" s="125" t="inlineStr">
        <is>
          <t>Pizza Margherita</t>
        </is>
      </c>
      <c r="C7438" s="127" t="n">
        <v>35</v>
      </c>
      <c r="D7438" s="125" t="n"/>
    </row>
    <row r="7439">
      <c r="A7439" s="126" t="n">
        <v>46241</v>
      </c>
      <c r="B7439" s="125" t="inlineStr">
        <is>
          <t>Wiener Schnitzel</t>
        </is>
      </c>
      <c r="C7439" s="127" t="n">
        <v>21</v>
      </c>
      <c r="D7439" s="125" t="n"/>
    </row>
    <row r="7440">
      <c r="A7440" s="126" t="n">
        <v>46241</v>
      </c>
      <c r="B7440" s="125" t="inlineStr">
        <is>
          <t>Salmon Fillet</t>
        </is>
      </c>
      <c r="C7440" s="127" t="n">
        <v>12</v>
      </c>
      <c r="D7440" s="125" t="n"/>
    </row>
    <row r="7441">
      <c r="A7441" s="126" t="n">
        <v>46241</v>
      </c>
      <c r="B7441" s="125" t="inlineStr">
        <is>
          <t>Mushroom Risotto</t>
        </is>
      </c>
      <c r="C7441" s="127" t="n">
        <v>7</v>
      </c>
      <c r="D7441" s="125" t="n"/>
    </row>
    <row r="7442">
      <c r="A7442" s="126" t="n">
        <v>46241</v>
      </c>
      <c r="B7442" s="125" t="inlineStr">
        <is>
          <t>Cheeseburger</t>
        </is>
      </c>
      <c r="C7442" s="127" t="n">
        <v>45</v>
      </c>
      <c r="D7442" s="125" t="n"/>
    </row>
    <row r="7443">
      <c r="A7443" s="126" t="n">
        <v>46241</v>
      </c>
      <c r="B7443" s="125" t="inlineStr">
        <is>
          <t>Tiramisu</t>
        </is>
      </c>
      <c r="C7443" s="127" t="n">
        <v>27</v>
      </c>
      <c r="D7443" s="125" t="n"/>
    </row>
    <row r="7444">
      <c r="A7444" s="126" t="n">
        <v>46241</v>
      </c>
      <c r="B7444" s="125" t="inlineStr">
        <is>
          <t>Chocolate Fondant</t>
        </is>
      </c>
      <c r="C7444" s="127" t="n">
        <v>10</v>
      </c>
      <c r="D7444" s="125" t="n"/>
    </row>
    <row r="7445">
      <c r="A7445" s="126" t="n">
        <v>46241</v>
      </c>
      <c r="B7445" s="125" t="inlineStr">
        <is>
          <t>Lemon Sorbet</t>
        </is>
      </c>
      <c r="C7445" s="127" t="n">
        <v>9</v>
      </c>
      <c r="D7445" s="125" t="n"/>
    </row>
    <row r="7446">
      <c r="A7446" s="126" t="n">
        <v>46241</v>
      </c>
      <c r="B7446" s="125" t="inlineStr">
        <is>
          <t>Espresso</t>
        </is>
      </c>
      <c r="C7446" s="127" t="n">
        <v>62</v>
      </c>
      <c r="D7446" s="125" t="n"/>
    </row>
    <row r="7447">
      <c r="A7447" s="126" t="n">
        <v>46241</v>
      </c>
      <c r="B7447" s="125" t="inlineStr">
        <is>
          <t>Cappuccino</t>
        </is>
      </c>
      <c r="C7447" s="127" t="n">
        <v>50</v>
      </c>
      <c r="D7447" s="125" t="n"/>
    </row>
    <row r="7448">
      <c r="A7448" s="126" t="n">
        <v>46241</v>
      </c>
      <c r="B7448" s="125" t="inlineStr">
        <is>
          <t>Homemade Lemonade</t>
        </is>
      </c>
      <c r="C7448" s="127" t="n">
        <v>42</v>
      </c>
      <c r="D7448" s="125" t="n"/>
    </row>
    <row r="7449">
      <c r="A7449" s="126" t="n">
        <v>46242</v>
      </c>
      <c r="B7449" s="125" t="inlineStr">
        <is>
          <t>Bruschetta</t>
        </is>
      </c>
      <c r="C7449" s="127" t="n">
        <v>21</v>
      </c>
      <c r="D7449" s="125" t="n"/>
    </row>
    <row r="7450">
      <c r="A7450" s="126" t="n">
        <v>46242</v>
      </c>
      <c r="B7450" s="125" t="inlineStr">
        <is>
          <t>Caesar Salad</t>
        </is>
      </c>
      <c r="C7450" s="127" t="n">
        <v>18</v>
      </c>
      <c r="D7450" s="125" t="n"/>
    </row>
    <row r="7451">
      <c r="A7451" s="126" t="n">
        <v>46242</v>
      </c>
      <c r="B7451" s="125" t="inlineStr">
        <is>
          <t>Tomato Soup</t>
        </is>
      </c>
      <c r="C7451" s="127" t="n">
        <v>6</v>
      </c>
      <c r="D7451" s="125" t="n"/>
    </row>
    <row r="7452">
      <c r="A7452" s="126" t="n">
        <v>46242</v>
      </c>
      <c r="B7452" s="125" t="inlineStr">
        <is>
          <t>Spaghetti Carbonara</t>
        </is>
      </c>
      <c r="C7452" s="127" t="n">
        <v>42</v>
      </c>
      <c r="D7452" s="125" t="n"/>
    </row>
    <row r="7453">
      <c r="A7453" s="126" t="n">
        <v>46242</v>
      </c>
      <c r="B7453" s="125" t="inlineStr">
        <is>
          <t>Pizza Margherita</t>
        </is>
      </c>
      <c r="C7453" s="127" t="n">
        <v>43</v>
      </c>
      <c r="D7453" s="125" t="n"/>
    </row>
    <row r="7454">
      <c r="A7454" s="126" t="n">
        <v>46242</v>
      </c>
      <c r="B7454" s="125" t="inlineStr">
        <is>
          <t>Wiener Schnitzel</t>
        </is>
      </c>
      <c r="C7454" s="127" t="n">
        <v>27</v>
      </c>
      <c r="D7454" s="125" t="n"/>
    </row>
    <row r="7455">
      <c r="A7455" s="126" t="n">
        <v>46242</v>
      </c>
      <c r="B7455" s="125" t="inlineStr">
        <is>
          <t>Salmon Fillet</t>
        </is>
      </c>
      <c r="C7455" s="127" t="n">
        <v>14</v>
      </c>
      <c r="D7455" s="125" t="n"/>
    </row>
    <row r="7456">
      <c r="A7456" s="126" t="n">
        <v>46242</v>
      </c>
      <c r="B7456" s="125" t="inlineStr">
        <is>
          <t>Mushroom Risotto</t>
        </is>
      </c>
      <c r="C7456" s="127" t="n">
        <v>13</v>
      </c>
      <c r="D7456" s="125" t="n"/>
    </row>
    <row r="7457">
      <c r="A7457" s="126" t="n">
        <v>46242</v>
      </c>
      <c r="B7457" s="125" t="inlineStr">
        <is>
          <t>Cheeseburger</t>
        </is>
      </c>
      <c r="C7457" s="127" t="n">
        <v>32</v>
      </c>
      <c r="D7457" s="125" t="n"/>
    </row>
    <row r="7458">
      <c r="A7458" s="126" t="n">
        <v>46242</v>
      </c>
      <c r="B7458" s="125" t="inlineStr">
        <is>
          <t>Tiramisu</t>
        </is>
      </c>
      <c r="C7458" s="127" t="n">
        <v>29</v>
      </c>
      <c r="D7458" s="125" t="n"/>
    </row>
    <row r="7459">
      <c r="A7459" s="126" t="n">
        <v>46242</v>
      </c>
      <c r="B7459" s="125" t="inlineStr">
        <is>
          <t>Chocolate Fondant</t>
        </is>
      </c>
      <c r="C7459" s="127" t="n">
        <v>11</v>
      </c>
      <c r="D7459" s="125" t="n"/>
    </row>
    <row r="7460">
      <c r="A7460" s="126" t="n">
        <v>46242</v>
      </c>
      <c r="B7460" s="125" t="inlineStr">
        <is>
          <t>Lemon Sorbet</t>
        </is>
      </c>
      <c r="C7460" s="127" t="n">
        <v>7</v>
      </c>
      <c r="D7460" s="125" t="n"/>
    </row>
    <row r="7461">
      <c r="A7461" s="126" t="n">
        <v>46242</v>
      </c>
      <c r="B7461" s="125" t="inlineStr">
        <is>
          <t>Espresso</t>
        </is>
      </c>
      <c r="C7461" s="127" t="n">
        <v>70</v>
      </c>
      <c r="D7461" s="125" t="n"/>
    </row>
    <row r="7462">
      <c r="A7462" s="126" t="n">
        <v>46242</v>
      </c>
      <c r="B7462" s="125" t="inlineStr">
        <is>
          <t>Cappuccino</t>
        </is>
      </c>
      <c r="C7462" s="127" t="n">
        <v>49</v>
      </c>
      <c r="D7462" s="125" t="n"/>
    </row>
    <row r="7463">
      <c r="A7463" s="126" t="n">
        <v>46242</v>
      </c>
      <c r="B7463" s="125" t="inlineStr">
        <is>
          <t>Homemade Lemonade</t>
        </is>
      </c>
      <c r="C7463" s="127" t="n">
        <v>76</v>
      </c>
      <c r="D7463" s="125" t="n"/>
    </row>
    <row r="7464">
      <c r="A7464" s="126" t="n">
        <v>46243</v>
      </c>
      <c r="B7464" s="125" t="inlineStr">
        <is>
          <t>Bruschetta</t>
        </is>
      </c>
      <c r="C7464" s="127" t="n">
        <v>21</v>
      </c>
      <c r="D7464" s="125" t="n"/>
    </row>
    <row r="7465">
      <c r="A7465" s="126" t="n">
        <v>46243</v>
      </c>
      <c r="B7465" s="125" t="inlineStr">
        <is>
          <t>Caesar Salad</t>
        </is>
      </c>
      <c r="C7465" s="127" t="n">
        <v>15</v>
      </c>
      <c r="D7465" s="125" t="n"/>
    </row>
    <row r="7466">
      <c r="A7466" s="126" t="n">
        <v>46243</v>
      </c>
      <c r="B7466" s="125" t="inlineStr">
        <is>
          <t>Tomato Soup</t>
        </is>
      </c>
      <c r="C7466" s="127" t="n">
        <v>2</v>
      </c>
      <c r="D7466" s="125" t="n"/>
    </row>
    <row r="7467">
      <c r="A7467" s="126" t="n">
        <v>46243</v>
      </c>
      <c r="B7467" s="125" t="inlineStr">
        <is>
          <t>Spaghetti Carbonara</t>
        </is>
      </c>
      <c r="C7467" s="127" t="n">
        <v>35</v>
      </c>
      <c r="D7467" s="125" t="n"/>
    </row>
    <row r="7468">
      <c r="A7468" s="126" t="n">
        <v>46243</v>
      </c>
      <c r="B7468" s="125" t="inlineStr">
        <is>
          <t>Pizza Margherita</t>
        </is>
      </c>
      <c r="C7468" s="127" t="n">
        <v>51</v>
      </c>
      <c r="D7468" s="125" t="n"/>
    </row>
    <row r="7469">
      <c r="A7469" s="126" t="n">
        <v>46243</v>
      </c>
      <c r="B7469" s="125" t="inlineStr">
        <is>
          <t>Wiener Schnitzel</t>
        </is>
      </c>
      <c r="C7469" s="127" t="n">
        <v>22</v>
      </c>
      <c r="D7469" s="125" t="n"/>
    </row>
    <row r="7470">
      <c r="A7470" s="126" t="n">
        <v>46243</v>
      </c>
      <c r="B7470" s="125" t="inlineStr">
        <is>
          <t>Salmon Fillet</t>
        </is>
      </c>
      <c r="C7470" s="127" t="n">
        <v>10</v>
      </c>
      <c r="D7470" s="125" t="n"/>
    </row>
    <row r="7471">
      <c r="A7471" s="126" t="n">
        <v>46243</v>
      </c>
      <c r="B7471" s="125" t="inlineStr">
        <is>
          <t>Mushroom Risotto</t>
        </is>
      </c>
      <c r="C7471" s="127" t="n">
        <v>8</v>
      </c>
      <c r="D7471" s="125" t="n"/>
    </row>
    <row r="7472">
      <c r="A7472" s="126" t="n">
        <v>46243</v>
      </c>
      <c r="B7472" s="125" t="inlineStr">
        <is>
          <t>Cheeseburger</t>
        </is>
      </c>
      <c r="C7472" s="127" t="n">
        <v>21</v>
      </c>
      <c r="D7472" s="125" t="n"/>
    </row>
    <row r="7473">
      <c r="A7473" s="126" t="n">
        <v>46243</v>
      </c>
      <c r="B7473" s="125" t="inlineStr">
        <is>
          <t>Tiramisu</t>
        </is>
      </c>
      <c r="C7473" s="127" t="n">
        <v>21</v>
      </c>
      <c r="D7473" s="125" t="n"/>
    </row>
    <row r="7474">
      <c r="A7474" s="126" t="n">
        <v>46243</v>
      </c>
      <c r="B7474" s="125" t="inlineStr">
        <is>
          <t>Chocolate Fondant</t>
        </is>
      </c>
      <c r="C7474" s="127" t="n">
        <v>9</v>
      </c>
      <c r="D7474" s="125" t="n"/>
    </row>
    <row r="7475">
      <c r="A7475" s="126" t="n">
        <v>46243</v>
      </c>
      <c r="B7475" s="125" t="inlineStr">
        <is>
          <t>Lemon Sorbet</t>
        </is>
      </c>
      <c r="C7475" s="127" t="n">
        <v>8</v>
      </c>
      <c r="D7475" s="125" t="n"/>
    </row>
    <row r="7476">
      <c r="A7476" s="126" t="n">
        <v>46243</v>
      </c>
      <c r="B7476" s="125" t="inlineStr">
        <is>
          <t>Espresso</t>
        </is>
      </c>
      <c r="C7476" s="127" t="n">
        <v>52</v>
      </c>
      <c r="D7476" s="125" t="n"/>
    </row>
    <row r="7477">
      <c r="A7477" s="126" t="n">
        <v>46243</v>
      </c>
      <c r="B7477" s="125" t="inlineStr">
        <is>
          <t>Cappuccino</t>
        </is>
      </c>
      <c r="C7477" s="127" t="n">
        <v>40</v>
      </c>
      <c r="D7477" s="125" t="n"/>
    </row>
    <row r="7478">
      <c r="A7478" s="126" t="n">
        <v>46243</v>
      </c>
      <c r="B7478" s="125" t="inlineStr">
        <is>
          <t>Homemade Lemonade</t>
        </is>
      </c>
      <c r="C7478" s="127" t="n">
        <v>44</v>
      </c>
      <c r="D7478" s="125" t="n"/>
    </row>
    <row r="7479">
      <c r="A7479" s="126" t="n">
        <v>46245</v>
      </c>
      <c r="B7479" s="125" t="inlineStr">
        <is>
          <t>Bruschetta</t>
        </is>
      </c>
      <c r="C7479" s="127" t="n">
        <v>11</v>
      </c>
      <c r="D7479" s="125" t="n"/>
    </row>
    <row r="7480">
      <c r="A7480" s="126" t="n">
        <v>46245</v>
      </c>
      <c r="B7480" s="125" t="inlineStr">
        <is>
          <t>Caesar Salad</t>
        </is>
      </c>
      <c r="C7480" s="127" t="n">
        <v>10</v>
      </c>
      <c r="D7480" s="125" t="n"/>
    </row>
    <row r="7481">
      <c r="A7481" s="126" t="n">
        <v>46245</v>
      </c>
      <c r="B7481" s="125" t="inlineStr">
        <is>
          <t>Tomato Soup</t>
        </is>
      </c>
      <c r="C7481" s="127" t="n">
        <v>2</v>
      </c>
      <c r="D7481" s="125" t="n"/>
    </row>
    <row r="7482">
      <c r="A7482" s="126" t="n">
        <v>46245</v>
      </c>
      <c r="B7482" s="125" t="inlineStr">
        <is>
          <t>Spaghetti Carbonara</t>
        </is>
      </c>
      <c r="C7482" s="127" t="n">
        <v>25</v>
      </c>
      <c r="D7482" s="125" t="n"/>
    </row>
    <row r="7483">
      <c r="A7483" s="126" t="n">
        <v>46245</v>
      </c>
      <c r="B7483" s="125" t="inlineStr">
        <is>
          <t>Pizza Margherita</t>
        </is>
      </c>
      <c r="C7483" s="127" t="n">
        <v>26</v>
      </c>
      <c r="D7483" s="125" t="n"/>
    </row>
    <row r="7484">
      <c r="A7484" s="126" t="n">
        <v>46245</v>
      </c>
      <c r="B7484" s="125" t="inlineStr">
        <is>
          <t>Wiener Schnitzel</t>
        </is>
      </c>
      <c r="C7484" s="127" t="n">
        <v>17</v>
      </c>
      <c r="D7484" s="125" t="n"/>
    </row>
    <row r="7485">
      <c r="A7485" s="126" t="n">
        <v>46245</v>
      </c>
      <c r="B7485" s="125" t="inlineStr">
        <is>
          <t>Salmon Fillet</t>
        </is>
      </c>
      <c r="C7485" s="127" t="n">
        <v>5</v>
      </c>
      <c r="D7485" s="125" t="n"/>
    </row>
    <row r="7486">
      <c r="A7486" s="126" t="n">
        <v>46245</v>
      </c>
      <c r="B7486" s="125" t="inlineStr">
        <is>
          <t>Mushroom Risotto</t>
        </is>
      </c>
      <c r="C7486" s="127" t="n">
        <v>5</v>
      </c>
      <c r="D7486" s="125" t="n"/>
    </row>
    <row r="7487">
      <c r="A7487" s="126" t="n">
        <v>46245</v>
      </c>
      <c r="B7487" s="125" t="inlineStr">
        <is>
          <t>Cheeseburger</t>
        </is>
      </c>
      <c r="C7487" s="127" t="n">
        <v>20</v>
      </c>
      <c r="D7487" s="125" t="n"/>
    </row>
    <row r="7488">
      <c r="A7488" s="126" t="n">
        <v>46245</v>
      </c>
      <c r="B7488" s="125" t="inlineStr">
        <is>
          <t>Tiramisu</t>
        </is>
      </c>
      <c r="C7488" s="127" t="n">
        <v>16</v>
      </c>
      <c r="D7488" s="125" t="n"/>
    </row>
    <row r="7489">
      <c r="A7489" s="126" t="n">
        <v>46245</v>
      </c>
      <c r="B7489" s="125" t="inlineStr">
        <is>
          <t>Chocolate Fondant</t>
        </is>
      </c>
      <c r="C7489" s="127" t="n">
        <v>6</v>
      </c>
      <c r="D7489" s="125" t="n"/>
    </row>
    <row r="7490">
      <c r="A7490" s="126" t="n">
        <v>46245</v>
      </c>
      <c r="B7490" s="125" t="inlineStr">
        <is>
          <t>Lemon Sorbet</t>
        </is>
      </c>
      <c r="C7490" s="127" t="n">
        <v>5</v>
      </c>
      <c r="D7490" s="125" t="n"/>
    </row>
    <row r="7491">
      <c r="A7491" s="126" t="n">
        <v>46245</v>
      </c>
      <c r="B7491" s="125" t="inlineStr">
        <is>
          <t>Espresso</t>
        </is>
      </c>
      <c r="C7491" s="127" t="n">
        <v>31</v>
      </c>
      <c r="D7491" s="125" t="n"/>
    </row>
    <row r="7492">
      <c r="A7492" s="126" t="n">
        <v>46245</v>
      </c>
      <c r="B7492" s="125" t="inlineStr">
        <is>
          <t>Cappuccino</t>
        </is>
      </c>
      <c r="C7492" s="127" t="n">
        <v>25</v>
      </c>
      <c r="D7492" s="125" t="n"/>
    </row>
    <row r="7493">
      <c r="A7493" s="126" t="n">
        <v>46245</v>
      </c>
      <c r="B7493" s="125" t="inlineStr">
        <is>
          <t>Homemade Lemonade</t>
        </is>
      </c>
      <c r="C7493" s="127" t="n">
        <v>28</v>
      </c>
      <c r="D7493" s="125" t="n"/>
    </row>
    <row r="7494">
      <c r="A7494" s="126" t="n">
        <v>46246</v>
      </c>
      <c r="B7494" s="125" t="inlineStr">
        <is>
          <t>Bruschetta</t>
        </is>
      </c>
      <c r="C7494" s="127" t="n">
        <v>11</v>
      </c>
      <c r="D7494" s="125" t="n"/>
    </row>
    <row r="7495">
      <c r="A7495" s="126" t="n">
        <v>46246</v>
      </c>
      <c r="B7495" s="125" t="inlineStr">
        <is>
          <t>Caesar Salad</t>
        </is>
      </c>
      <c r="C7495" s="127" t="n">
        <v>12</v>
      </c>
      <c r="D7495" s="125" t="n"/>
    </row>
    <row r="7496">
      <c r="A7496" s="126" t="n">
        <v>46246</v>
      </c>
      <c r="B7496" s="125" t="inlineStr">
        <is>
          <t>Tomato Soup</t>
        </is>
      </c>
      <c r="C7496" s="127" t="n">
        <v>4</v>
      </c>
      <c r="D7496" s="125" t="n"/>
    </row>
    <row r="7497">
      <c r="A7497" s="126" t="n">
        <v>46246</v>
      </c>
      <c r="B7497" s="125" t="inlineStr">
        <is>
          <t>Spaghetti Carbonara</t>
        </is>
      </c>
      <c r="C7497" s="127" t="n">
        <v>29</v>
      </c>
      <c r="D7497" s="125" t="n"/>
    </row>
    <row r="7498">
      <c r="A7498" s="126" t="n">
        <v>46246</v>
      </c>
      <c r="B7498" s="125" t="inlineStr">
        <is>
          <t>Pizza Margherita</t>
        </is>
      </c>
      <c r="C7498" s="127" t="n">
        <v>27</v>
      </c>
      <c r="D7498" s="125" t="n"/>
    </row>
    <row r="7499">
      <c r="A7499" s="126" t="n">
        <v>46246</v>
      </c>
      <c r="B7499" s="125" t="inlineStr">
        <is>
          <t>Wiener Schnitzel</t>
        </is>
      </c>
      <c r="C7499" s="127" t="n">
        <v>19</v>
      </c>
      <c r="D7499" s="125" t="n"/>
    </row>
    <row r="7500">
      <c r="A7500" s="126" t="n">
        <v>46246</v>
      </c>
      <c r="B7500" s="125" t="inlineStr">
        <is>
          <t>Salmon Fillet</t>
        </is>
      </c>
      <c r="C7500" s="127" t="n">
        <v>7</v>
      </c>
      <c r="D7500" s="125" t="n"/>
    </row>
    <row r="7501">
      <c r="A7501" s="126" t="n">
        <v>46246</v>
      </c>
      <c r="B7501" s="125" t="inlineStr">
        <is>
          <t>Mushroom Risotto</t>
        </is>
      </c>
      <c r="C7501" s="127" t="n">
        <v>4</v>
      </c>
      <c r="D7501" s="125" t="n"/>
    </row>
    <row r="7502">
      <c r="A7502" s="126" t="n">
        <v>46246</v>
      </c>
      <c r="B7502" s="125" t="inlineStr">
        <is>
          <t>Cheeseburger</t>
        </is>
      </c>
      <c r="C7502" s="127" t="n">
        <v>24</v>
      </c>
      <c r="D7502" s="125" t="n"/>
    </row>
    <row r="7503">
      <c r="A7503" s="126" t="n">
        <v>46246</v>
      </c>
      <c r="B7503" s="125" t="inlineStr">
        <is>
          <t>Tiramisu</t>
        </is>
      </c>
      <c r="C7503" s="127" t="n">
        <v>17</v>
      </c>
      <c r="D7503" s="125" t="n"/>
    </row>
    <row r="7504">
      <c r="A7504" s="126" t="n">
        <v>46246</v>
      </c>
      <c r="B7504" s="125" t="inlineStr">
        <is>
          <t>Chocolate Fondant</t>
        </is>
      </c>
      <c r="C7504" s="127" t="n">
        <v>7</v>
      </c>
      <c r="D7504" s="125" t="n"/>
    </row>
    <row r="7505">
      <c r="A7505" s="126" t="n">
        <v>46246</v>
      </c>
      <c r="B7505" s="125" t="inlineStr">
        <is>
          <t>Lemon Sorbet</t>
        </is>
      </c>
      <c r="C7505" s="127" t="n">
        <v>5</v>
      </c>
      <c r="D7505" s="125" t="n"/>
    </row>
    <row r="7506">
      <c r="A7506" s="126" t="n">
        <v>46246</v>
      </c>
      <c r="B7506" s="125" t="inlineStr">
        <is>
          <t>Espresso</t>
        </is>
      </c>
      <c r="C7506" s="127" t="n">
        <v>25</v>
      </c>
      <c r="D7506" s="125" t="n"/>
    </row>
    <row r="7507">
      <c r="A7507" s="126" t="n">
        <v>46246</v>
      </c>
      <c r="B7507" s="125" t="inlineStr">
        <is>
          <t>Cappuccino</t>
        </is>
      </c>
      <c r="C7507" s="127" t="n">
        <v>19</v>
      </c>
      <c r="D7507" s="125" t="n"/>
    </row>
    <row r="7508">
      <c r="A7508" s="126" t="n">
        <v>46246</v>
      </c>
      <c r="B7508" s="125" t="inlineStr">
        <is>
          <t>Homemade Lemonade</t>
        </is>
      </c>
      <c r="C7508" s="127" t="n">
        <v>47</v>
      </c>
      <c r="D7508" s="125" t="n"/>
    </row>
    <row r="7509">
      <c r="A7509" s="126" t="n">
        <v>46247</v>
      </c>
      <c r="B7509" s="125" t="inlineStr">
        <is>
          <t>Bruschetta</t>
        </is>
      </c>
      <c r="C7509" s="127" t="n">
        <v>15</v>
      </c>
      <c r="D7509" s="125" t="n"/>
    </row>
    <row r="7510">
      <c r="A7510" s="126" t="n">
        <v>46247</v>
      </c>
      <c r="B7510" s="125" t="inlineStr">
        <is>
          <t>Caesar Salad</t>
        </is>
      </c>
      <c r="C7510" s="127" t="n">
        <v>16</v>
      </c>
      <c r="D7510" s="125" t="n"/>
    </row>
    <row r="7511">
      <c r="A7511" s="126" t="n">
        <v>46247</v>
      </c>
      <c r="B7511" s="125" t="inlineStr">
        <is>
          <t>Tomato Soup</t>
        </is>
      </c>
      <c r="C7511" s="127" t="n">
        <v>5</v>
      </c>
      <c r="D7511" s="125" t="n"/>
    </row>
    <row r="7512">
      <c r="A7512" s="126" t="n">
        <v>46247</v>
      </c>
      <c r="B7512" s="125" t="inlineStr">
        <is>
          <t>Spaghetti Carbonara</t>
        </is>
      </c>
      <c r="C7512" s="127" t="n">
        <v>30</v>
      </c>
      <c r="D7512" s="125" t="n"/>
    </row>
    <row r="7513">
      <c r="A7513" s="126" t="n">
        <v>46247</v>
      </c>
      <c r="B7513" s="125" t="inlineStr">
        <is>
          <t>Pizza Margherita</t>
        </is>
      </c>
      <c r="C7513" s="127" t="n">
        <v>29</v>
      </c>
      <c r="D7513" s="125" t="n"/>
    </row>
    <row r="7514">
      <c r="A7514" s="126" t="n">
        <v>46247</v>
      </c>
      <c r="B7514" s="125" t="inlineStr">
        <is>
          <t>Wiener Schnitzel</t>
        </is>
      </c>
      <c r="C7514" s="127" t="n">
        <v>26</v>
      </c>
      <c r="D7514" s="125" t="n"/>
    </row>
    <row r="7515">
      <c r="A7515" s="126" t="n">
        <v>46247</v>
      </c>
      <c r="B7515" s="125" t="inlineStr">
        <is>
          <t>Salmon Fillet</t>
        </is>
      </c>
      <c r="C7515" s="127" t="n">
        <v>7</v>
      </c>
      <c r="D7515" s="125" t="n"/>
    </row>
    <row r="7516">
      <c r="A7516" s="126" t="n">
        <v>46247</v>
      </c>
      <c r="B7516" s="125" t="inlineStr">
        <is>
          <t>Mushroom Risotto</t>
        </is>
      </c>
      <c r="C7516" s="127" t="n">
        <v>7</v>
      </c>
      <c r="D7516" s="125" t="n"/>
    </row>
    <row r="7517">
      <c r="A7517" s="126" t="n">
        <v>46247</v>
      </c>
      <c r="B7517" s="125" t="inlineStr">
        <is>
          <t>Cheeseburger</t>
        </is>
      </c>
      <c r="C7517" s="127" t="n">
        <v>28</v>
      </c>
      <c r="D7517" s="125" t="n"/>
    </row>
    <row r="7518">
      <c r="A7518" s="126" t="n">
        <v>46247</v>
      </c>
      <c r="B7518" s="125" t="inlineStr">
        <is>
          <t>Tiramisu</t>
        </is>
      </c>
      <c r="C7518" s="127" t="n">
        <v>21</v>
      </c>
      <c r="D7518" s="125" t="n"/>
    </row>
    <row r="7519">
      <c r="A7519" s="126" t="n">
        <v>46247</v>
      </c>
      <c r="B7519" s="125" t="inlineStr">
        <is>
          <t>Chocolate Fondant</t>
        </is>
      </c>
      <c r="C7519" s="127" t="n">
        <v>9</v>
      </c>
      <c r="D7519" s="125" t="n"/>
    </row>
    <row r="7520">
      <c r="A7520" s="126" t="n">
        <v>46247</v>
      </c>
      <c r="B7520" s="125" t="inlineStr">
        <is>
          <t>Lemon Sorbet</t>
        </is>
      </c>
      <c r="C7520" s="127" t="n">
        <v>4</v>
      </c>
      <c r="D7520" s="125" t="n"/>
    </row>
    <row r="7521">
      <c r="A7521" s="126" t="n">
        <v>46247</v>
      </c>
      <c r="B7521" s="125" t="inlineStr">
        <is>
          <t>Espresso</t>
        </is>
      </c>
      <c r="C7521" s="127" t="n">
        <v>31</v>
      </c>
      <c r="D7521" s="125" t="n"/>
    </row>
    <row r="7522">
      <c r="A7522" s="126" t="n">
        <v>46247</v>
      </c>
      <c r="B7522" s="125" t="inlineStr">
        <is>
          <t>Cappuccino</t>
        </is>
      </c>
      <c r="C7522" s="127" t="n">
        <v>34</v>
      </c>
      <c r="D7522" s="125" t="n"/>
    </row>
    <row r="7523">
      <c r="A7523" s="126" t="n">
        <v>46247</v>
      </c>
      <c r="B7523" s="125" t="inlineStr">
        <is>
          <t>Homemade Lemonade</t>
        </is>
      </c>
      <c r="C7523" s="127" t="n">
        <v>39</v>
      </c>
      <c r="D7523" s="125" t="n"/>
    </row>
    <row r="7524">
      <c r="A7524" s="126" t="n">
        <v>46248</v>
      </c>
      <c r="B7524" s="125" t="inlineStr">
        <is>
          <t>Bruschetta</t>
        </is>
      </c>
      <c r="C7524" s="127" t="n">
        <v>24</v>
      </c>
      <c r="D7524" s="125" t="n"/>
    </row>
    <row r="7525">
      <c r="A7525" s="126" t="n">
        <v>46248</v>
      </c>
      <c r="B7525" s="125" t="inlineStr">
        <is>
          <t>Caesar Salad</t>
        </is>
      </c>
      <c r="C7525" s="127" t="n">
        <v>17</v>
      </c>
      <c r="D7525" s="125" t="n"/>
    </row>
    <row r="7526">
      <c r="A7526" s="126" t="n">
        <v>46248</v>
      </c>
      <c r="B7526" s="125" t="inlineStr">
        <is>
          <t>Tomato Soup</t>
        </is>
      </c>
      <c r="C7526" s="127" t="n">
        <v>5</v>
      </c>
      <c r="D7526" s="125" t="n"/>
    </row>
    <row r="7527">
      <c r="A7527" s="126" t="n">
        <v>46248</v>
      </c>
      <c r="B7527" s="125" t="inlineStr">
        <is>
          <t>Spaghetti Carbonara</t>
        </is>
      </c>
      <c r="C7527" s="127" t="n">
        <v>52</v>
      </c>
      <c r="D7527" s="125" t="n"/>
    </row>
    <row r="7528">
      <c r="A7528" s="126" t="n">
        <v>46248</v>
      </c>
      <c r="B7528" s="125" t="inlineStr">
        <is>
          <t>Pizza Margherita</t>
        </is>
      </c>
      <c r="C7528" s="127" t="n">
        <v>60</v>
      </c>
      <c r="D7528" s="125" t="n"/>
    </row>
    <row r="7529">
      <c r="A7529" s="126" t="n">
        <v>46248</v>
      </c>
      <c r="B7529" s="125" t="inlineStr">
        <is>
          <t>Wiener Schnitzel</t>
        </is>
      </c>
      <c r="C7529" s="127" t="n">
        <v>33</v>
      </c>
      <c r="D7529" s="125" t="n"/>
    </row>
    <row r="7530">
      <c r="A7530" s="126" t="n">
        <v>46248</v>
      </c>
      <c r="B7530" s="125" t="inlineStr">
        <is>
          <t>Salmon Fillet</t>
        </is>
      </c>
      <c r="C7530" s="127" t="n">
        <v>11</v>
      </c>
      <c r="D7530" s="125" t="n"/>
    </row>
    <row r="7531">
      <c r="A7531" s="126" t="n">
        <v>46248</v>
      </c>
      <c r="B7531" s="125" t="inlineStr">
        <is>
          <t>Mushroom Risotto</t>
        </is>
      </c>
      <c r="C7531" s="127" t="n">
        <v>7</v>
      </c>
      <c r="D7531" s="125" t="n"/>
    </row>
    <row r="7532">
      <c r="A7532" s="126" t="n">
        <v>46248</v>
      </c>
      <c r="B7532" s="125" t="inlineStr">
        <is>
          <t>Cheeseburger</t>
        </is>
      </c>
      <c r="C7532" s="127" t="n">
        <v>33</v>
      </c>
      <c r="D7532" s="125" t="n"/>
    </row>
    <row r="7533">
      <c r="A7533" s="126" t="n">
        <v>46248</v>
      </c>
      <c r="B7533" s="125" t="inlineStr">
        <is>
          <t>Tiramisu</t>
        </is>
      </c>
      <c r="C7533" s="127" t="n">
        <v>24</v>
      </c>
      <c r="D7533" s="125" t="n"/>
    </row>
    <row r="7534">
      <c r="A7534" s="126" t="n">
        <v>46248</v>
      </c>
      <c r="B7534" s="125" t="inlineStr">
        <is>
          <t>Chocolate Fondant</t>
        </is>
      </c>
      <c r="C7534" s="127" t="n">
        <v>8</v>
      </c>
      <c r="D7534" s="125" t="n"/>
    </row>
    <row r="7535">
      <c r="A7535" s="126" t="n">
        <v>46248</v>
      </c>
      <c r="B7535" s="125" t="inlineStr">
        <is>
          <t>Lemon Sorbet</t>
        </is>
      </c>
      <c r="C7535" s="127" t="n">
        <v>7</v>
      </c>
      <c r="D7535" s="125" t="n"/>
    </row>
    <row r="7536">
      <c r="A7536" s="126" t="n">
        <v>46248</v>
      </c>
      <c r="B7536" s="125" t="inlineStr">
        <is>
          <t>Espresso</t>
        </is>
      </c>
      <c r="C7536" s="127" t="n">
        <v>56</v>
      </c>
      <c r="D7536" s="125" t="n"/>
    </row>
    <row r="7537">
      <c r="A7537" s="126" t="n">
        <v>46248</v>
      </c>
      <c r="B7537" s="125" t="inlineStr">
        <is>
          <t>Cappuccino</t>
        </is>
      </c>
      <c r="C7537" s="127" t="n">
        <v>34</v>
      </c>
      <c r="D7537" s="125" t="n"/>
    </row>
    <row r="7538">
      <c r="A7538" s="126" t="n">
        <v>46248</v>
      </c>
      <c r="B7538" s="125" t="inlineStr">
        <is>
          <t>Homemade Lemonade</t>
        </is>
      </c>
      <c r="C7538" s="127" t="n">
        <v>56</v>
      </c>
      <c r="D7538" s="125" t="n"/>
    </row>
    <row r="7539">
      <c r="A7539" s="126" t="n">
        <v>46249</v>
      </c>
      <c r="B7539" s="125" t="inlineStr">
        <is>
          <t>Bruschetta</t>
        </is>
      </c>
      <c r="C7539" s="127" t="n">
        <v>26</v>
      </c>
      <c r="D7539" s="125" t="n"/>
    </row>
    <row r="7540">
      <c r="A7540" s="126" t="n">
        <v>46249</v>
      </c>
      <c r="B7540" s="125" t="inlineStr">
        <is>
          <t>Caesar Salad</t>
        </is>
      </c>
      <c r="C7540" s="127" t="n">
        <v>19</v>
      </c>
      <c r="D7540" s="125" t="n"/>
    </row>
    <row r="7541">
      <c r="A7541" s="126" t="n">
        <v>46249</v>
      </c>
      <c r="B7541" s="125" t="inlineStr">
        <is>
          <t>Tomato Soup</t>
        </is>
      </c>
      <c r="C7541" s="127" t="n">
        <v>5</v>
      </c>
      <c r="D7541" s="125" t="n"/>
    </row>
    <row r="7542">
      <c r="A7542" s="126" t="n">
        <v>46249</v>
      </c>
      <c r="B7542" s="125" t="inlineStr">
        <is>
          <t>Spaghetti Carbonara</t>
        </is>
      </c>
      <c r="C7542" s="127" t="n">
        <v>48</v>
      </c>
      <c r="D7542" s="125" t="n"/>
    </row>
    <row r="7543">
      <c r="A7543" s="126" t="n">
        <v>46249</v>
      </c>
      <c r="B7543" s="125" t="inlineStr">
        <is>
          <t>Pizza Margherita</t>
        </is>
      </c>
      <c r="C7543" s="127" t="n">
        <v>59</v>
      </c>
      <c r="D7543" s="125" t="n"/>
    </row>
    <row r="7544">
      <c r="A7544" s="126" t="n">
        <v>46249</v>
      </c>
      <c r="B7544" s="125" t="inlineStr">
        <is>
          <t>Wiener Schnitzel</t>
        </is>
      </c>
      <c r="C7544" s="127" t="n">
        <v>33</v>
      </c>
      <c r="D7544" s="125" t="n"/>
    </row>
    <row r="7545">
      <c r="A7545" s="126" t="n">
        <v>46249</v>
      </c>
      <c r="B7545" s="125" t="inlineStr">
        <is>
          <t>Salmon Fillet</t>
        </is>
      </c>
      <c r="C7545" s="127" t="n">
        <v>9</v>
      </c>
      <c r="D7545" s="125" t="n"/>
    </row>
    <row r="7546">
      <c r="A7546" s="126" t="n">
        <v>46249</v>
      </c>
      <c r="B7546" s="125" t="inlineStr">
        <is>
          <t>Mushroom Risotto</t>
        </is>
      </c>
      <c r="C7546" s="127" t="n">
        <v>6</v>
      </c>
      <c r="D7546" s="125" t="n"/>
    </row>
    <row r="7547">
      <c r="A7547" s="126" t="n">
        <v>46249</v>
      </c>
      <c r="B7547" s="125" t="inlineStr">
        <is>
          <t>Cheeseburger</t>
        </is>
      </c>
      <c r="C7547" s="127" t="n">
        <v>52</v>
      </c>
      <c r="D7547" s="125" t="n"/>
    </row>
    <row r="7548">
      <c r="A7548" s="126" t="n">
        <v>46249</v>
      </c>
      <c r="B7548" s="125" t="inlineStr">
        <is>
          <t>Tiramisu</t>
        </is>
      </c>
      <c r="C7548" s="127" t="n">
        <v>24</v>
      </c>
      <c r="D7548" s="125" t="n"/>
    </row>
    <row r="7549">
      <c r="A7549" s="126" t="n">
        <v>46249</v>
      </c>
      <c r="B7549" s="125" t="inlineStr">
        <is>
          <t>Chocolate Fondant</t>
        </is>
      </c>
      <c r="C7549" s="127" t="n">
        <v>10</v>
      </c>
      <c r="D7549" s="125" t="n"/>
    </row>
    <row r="7550">
      <c r="A7550" s="126" t="n">
        <v>46249</v>
      </c>
      <c r="B7550" s="125" t="inlineStr">
        <is>
          <t>Lemon Sorbet</t>
        </is>
      </c>
      <c r="C7550" s="127" t="n">
        <v>6</v>
      </c>
      <c r="D7550" s="125" t="n"/>
    </row>
    <row r="7551">
      <c r="A7551" s="126" t="n">
        <v>46249</v>
      </c>
      <c r="B7551" s="125" t="inlineStr">
        <is>
          <t>Espresso</t>
        </is>
      </c>
      <c r="C7551" s="127" t="n">
        <v>53</v>
      </c>
      <c r="D7551" s="125" t="n"/>
    </row>
    <row r="7552">
      <c r="A7552" s="126" t="n">
        <v>46249</v>
      </c>
      <c r="B7552" s="125" t="inlineStr">
        <is>
          <t>Cappuccino</t>
        </is>
      </c>
      <c r="C7552" s="127" t="n">
        <v>43</v>
      </c>
      <c r="D7552" s="125" t="n"/>
    </row>
    <row r="7553">
      <c r="A7553" s="126" t="n">
        <v>46249</v>
      </c>
      <c r="B7553" s="125" t="inlineStr">
        <is>
          <t>Homemade Lemonade</t>
        </is>
      </c>
      <c r="C7553" s="127" t="n">
        <v>67</v>
      </c>
      <c r="D7553" s="125" t="n"/>
    </row>
    <row r="7554">
      <c r="A7554" s="126" t="n">
        <v>46250</v>
      </c>
      <c r="B7554" s="125" t="inlineStr">
        <is>
          <t>Bruschetta</t>
        </is>
      </c>
      <c r="C7554" s="127" t="n">
        <v>10</v>
      </c>
      <c r="D7554" s="125" t="n"/>
    </row>
    <row r="7555">
      <c r="A7555" s="126" t="n">
        <v>46250</v>
      </c>
      <c r="B7555" s="125" t="inlineStr">
        <is>
          <t>Caesar Salad</t>
        </is>
      </c>
      <c r="C7555" s="127" t="n">
        <v>12</v>
      </c>
      <c r="D7555" s="125" t="n"/>
    </row>
    <row r="7556">
      <c r="A7556" s="126" t="n">
        <v>46250</v>
      </c>
      <c r="B7556" s="125" t="inlineStr">
        <is>
          <t>Tomato Soup</t>
        </is>
      </c>
      <c r="C7556" s="127" t="n">
        <v>4</v>
      </c>
      <c r="D7556" s="125" t="n"/>
    </row>
    <row r="7557">
      <c r="A7557" s="126" t="n">
        <v>46250</v>
      </c>
      <c r="B7557" s="125" t="inlineStr">
        <is>
          <t>Spaghetti Carbonara</t>
        </is>
      </c>
      <c r="C7557" s="127" t="n">
        <v>32</v>
      </c>
      <c r="D7557" s="125" t="n"/>
    </row>
    <row r="7558">
      <c r="A7558" s="126" t="n">
        <v>46250</v>
      </c>
      <c r="B7558" s="125" t="inlineStr">
        <is>
          <t>Pizza Margherita</t>
        </is>
      </c>
      <c r="C7558" s="127" t="n">
        <v>38</v>
      </c>
      <c r="D7558" s="125" t="n"/>
    </row>
    <row r="7559">
      <c r="A7559" s="126" t="n">
        <v>46250</v>
      </c>
      <c r="B7559" s="125" t="inlineStr">
        <is>
          <t>Wiener Schnitzel</t>
        </is>
      </c>
      <c r="C7559" s="127" t="n">
        <v>23</v>
      </c>
      <c r="D7559" s="125" t="n"/>
    </row>
    <row r="7560">
      <c r="A7560" s="126" t="n">
        <v>46250</v>
      </c>
      <c r="B7560" s="125" t="inlineStr">
        <is>
          <t>Salmon Fillet</t>
        </is>
      </c>
      <c r="C7560" s="127" t="n">
        <v>6</v>
      </c>
      <c r="D7560" s="125" t="n"/>
    </row>
    <row r="7561">
      <c r="A7561" s="126" t="n">
        <v>46250</v>
      </c>
      <c r="B7561" s="125" t="inlineStr">
        <is>
          <t>Mushroom Risotto</t>
        </is>
      </c>
      <c r="C7561" s="127" t="n">
        <v>8</v>
      </c>
      <c r="D7561" s="125" t="n"/>
    </row>
    <row r="7562">
      <c r="A7562" s="126" t="n">
        <v>46250</v>
      </c>
      <c r="B7562" s="125" t="inlineStr">
        <is>
          <t>Cheeseburger</t>
        </is>
      </c>
      <c r="C7562" s="127" t="n">
        <v>38</v>
      </c>
      <c r="D7562" s="125" t="n"/>
    </row>
    <row r="7563">
      <c r="A7563" s="126" t="n">
        <v>46250</v>
      </c>
      <c r="B7563" s="125" t="inlineStr">
        <is>
          <t>Tiramisu</t>
        </is>
      </c>
      <c r="C7563" s="127" t="n">
        <v>23</v>
      </c>
      <c r="D7563" s="125" t="n"/>
    </row>
    <row r="7564">
      <c r="A7564" s="126" t="n">
        <v>46250</v>
      </c>
      <c r="B7564" s="125" t="inlineStr">
        <is>
          <t>Chocolate Fondant</t>
        </is>
      </c>
      <c r="C7564" s="127" t="n">
        <v>8</v>
      </c>
      <c r="D7564" s="125" t="n"/>
    </row>
    <row r="7565">
      <c r="A7565" s="126" t="n">
        <v>46250</v>
      </c>
      <c r="B7565" s="125" t="inlineStr">
        <is>
          <t>Lemon Sorbet</t>
        </is>
      </c>
      <c r="C7565" s="127" t="n">
        <v>9</v>
      </c>
      <c r="D7565" s="125" t="n"/>
    </row>
    <row r="7566">
      <c r="A7566" s="126" t="n">
        <v>46250</v>
      </c>
      <c r="B7566" s="125" t="inlineStr">
        <is>
          <t>Espresso</t>
        </is>
      </c>
      <c r="C7566" s="127" t="n">
        <v>55</v>
      </c>
      <c r="D7566" s="125" t="n"/>
    </row>
    <row r="7567">
      <c r="A7567" s="126" t="n">
        <v>46250</v>
      </c>
      <c r="B7567" s="125" t="inlineStr">
        <is>
          <t>Cappuccino</t>
        </is>
      </c>
      <c r="C7567" s="127" t="n">
        <v>33</v>
      </c>
      <c r="D7567" s="125" t="n"/>
    </row>
    <row r="7568">
      <c r="A7568" s="126" t="n">
        <v>46250</v>
      </c>
      <c r="B7568" s="125" t="inlineStr">
        <is>
          <t>Homemade Lemonade</t>
        </is>
      </c>
      <c r="C7568" s="127" t="n">
        <v>42</v>
      </c>
      <c r="D7568" s="125" t="n"/>
    </row>
    <row r="7569">
      <c r="A7569" s="126" t="n">
        <v>46252</v>
      </c>
      <c r="B7569" s="125" t="inlineStr">
        <is>
          <t>Bruschetta</t>
        </is>
      </c>
      <c r="C7569" s="127" t="n">
        <v>11</v>
      </c>
      <c r="D7569" s="125" t="n"/>
    </row>
    <row r="7570">
      <c r="A7570" s="126" t="n">
        <v>46252</v>
      </c>
      <c r="B7570" s="125" t="inlineStr">
        <is>
          <t>Caesar Salad</t>
        </is>
      </c>
      <c r="C7570" s="127" t="n">
        <v>10</v>
      </c>
      <c r="D7570" s="125" t="n"/>
    </row>
    <row r="7571">
      <c r="A7571" s="126" t="n">
        <v>46252</v>
      </c>
      <c r="B7571" s="125" t="inlineStr">
        <is>
          <t>Tomato Soup</t>
        </is>
      </c>
      <c r="C7571" s="127" t="n">
        <v>4</v>
      </c>
      <c r="D7571" s="125" t="n"/>
    </row>
    <row r="7572">
      <c r="A7572" s="126" t="n">
        <v>46252</v>
      </c>
      <c r="B7572" s="125" t="inlineStr">
        <is>
          <t>Spaghetti Carbonara</t>
        </is>
      </c>
      <c r="C7572" s="127" t="n">
        <v>19</v>
      </c>
      <c r="D7572" s="125" t="n"/>
    </row>
    <row r="7573">
      <c r="A7573" s="126" t="n">
        <v>46252</v>
      </c>
      <c r="B7573" s="125" t="inlineStr">
        <is>
          <t>Pizza Margherita</t>
        </is>
      </c>
      <c r="C7573" s="127" t="n">
        <v>27</v>
      </c>
      <c r="D7573" s="125" t="n"/>
    </row>
    <row r="7574">
      <c r="A7574" s="126" t="n">
        <v>46252</v>
      </c>
      <c r="B7574" s="125" t="inlineStr">
        <is>
          <t>Wiener Schnitzel</t>
        </is>
      </c>
      <c r="C7574" s="127" t="n">
        <v>16</v>
      </c>
      <c r="D7574" s="125" t="n"/>
    </row>
    <row r="7575">
      <c r="A7575" s="126" t="n">
        <v>46252</v>
      </c>
      <c r="B7575" s="125" t="inlineStr">
        <is>
          <t>Salmon Fillet</t>
        </is>
      </c>
      <c r="C7575" s="127" t="n">
        <v>4</v>
      </c>
      <c r="D7575" s="125" t="n"/>
    </row>
    <row r="7576">
      <c r="A7576" s="126" t="n">
        <v>46252</v>
      </c>
      <c r="B7576" s="125" t="inlineStr">
        <is>
          <t>Mushroom Risotto</t>
        </is>
      </c>
      <c r="C7576" s="127" t="n">
        <v>4</v>
      </c>
      <c r="D7576" s="125" t="n"/>
    </row>
    <row r="7577">
      <c r="A7577" s="126" t="n">
        <v>46252</v>
      </c>
      <c r="B7577" s="125" t="inlineStr">
        <is>
          <t>Cheeseburger</t>
        </is>
      </c>
      <c r="C7577" s="127" t="n">
        <v>22</v>
      </c>
      <c r="D7577" s="125" t="n"/>
    </row>
    <row r="7578">
      <c r="A7578" s="126" t="n">
        <v>46252</v>
      </c>
      <c r="B7578" s="125" t="inlineStr">
        <is>
          <t>Tiramisu</t>
        </is>
      </c>
      <c r="C7578" s="127" t="n">
        <v>17</v>
      </c>
      <c r="D7578" s="125" t="n"/>
    </row>
    <row r="7579">
      <c r="A7579" s="126" t="n">
        <v>46252</v>
      </c>
      <c r="B7579" s="125" t="inlineStr">
        <is>
          <t>Chocolate Fondant</t>
        </is>
      </c>
      <c r="C7579" s="127" t="n">
        <v>4</v>
      </c>
      <c r="D7579" s="125" t="n"/>
    </row>
    <row r="7580">
      <c r="A7580" s="126" t="n">
        <v>46252</v>
      </c>
      <c r="B7580" s="125" t="inlineStr">
        <is>
          <t>Lemon Sorbet</t>
        </is>
      </c>
      <c r="C7580" s="127" t="n">
        <v>5</v>
      </c>
      <c r="D7580" s="125" t="n"/>
    </row>
    <row r="7581">
      <c r="A7581" s="126" t="n">
        <v>46252</v>
      </c>
      <c r="B7581" s="125" t="inlineStr">
        <is>
          <t>Espresso</t>
        </is>
      </c>
      <c r="C7581" s="127" t="n">
        <v>30</v>
      </c>
      <c r="D7581" s="125" t="n"/>
    </row>
    <row r="7582">
      <c r="A7582" s="126" t="n">
        <v>46252</v>
      </c>
      <c r="B7582" s="125" t="inlineStr">
        <is>
          <t>Cappuccino</t>
        </is>
      </c>
      <c r="C7582" s="127" t="n">
        <v>31</v>
      </c>
      <c r="D7582" s="125" t="n"/>
    </row>
    <row r="7583">
      <c r="A7583" s="126" t="n">
        <v>46252</v>
      </c>
      <c r="B7583" s="125" t="inlineStr">
        <is>
          <t>Homemade Lemonade</t>
        </is>
      </c>
      <c r="C7583" s="127" t="n">
        <v>33</v>
      </c>
      <c r="D7583" s="125" t="n"/>
    </row>
    <row r="7584">
      <c r="A7584" s="126" t="n">
        <v>46253</v>
      </c>
      <c r="B7584" s="125" t="inlineStr">
        <is>
          <t>Bruschetta</t>
        </is>
      </c>
      <c r="C7584" s="127" t="n">
        <v>19</v>
      </c>
      <c r="D7584" s="125" t="n"/>
    </row>
    <row r="7585">
      <c r="A7585" s="126" t="n">
        <v>46253</v>
      </c>
      <c r="B7585" s="125" t="inlineStr">
        <is>
          <t>Caesar Salad</t>
        </is>
      </c>
      <c r="C7585" s="127" t="n">
        <v>13</v>
      </c>
      <c r="D7585" s="125" t="n"/>
    </row>
    <row r="7586">
      <c r="A7586" s="126" t="n">
        <v>46253</v>
      </c>
      <c r="B7586" s="125" t="inlineStr">
        <is>
          <t>Tomato Soup</t>
        </is>
      </c>
      <c r="C7586" s="127" t="n">
        <v>3</v>
      </c>
      <c r="D7586" s="125" t="n"/>
    </row>
    <row r="7587">
      <c r="A7587" s="126" t="n">
        <v>46253</v>
      </c>
      <c r="B7587" s="125" t="inlineStr">
        <is>
          <t>Spaghetti Carbonara</t>
        </is>
      </c>
      <c r="C7587" s="127" t="n">
        <v>22</v>
      </c>
      <c r="D7587" s="125" t="n"/>
    </row>
    <row r="7588">
      <c r="A7588" s="126" t="n">
        <v>46253</v>
      </c>
      <c r="B7588" s="125" t="inlineStr">
        <is>
          <t>Pizza Margherita</t>
        </is>
      </c>
      <c r="C7588" s="127" t="n">
        <v>24</v>
      </c>
      <c r="D7588" s="125" t="n"/>
    </row>
    <row r="7589">
      <c r="A7589" s="126" t="n">
        <v>46253</v>
      </c>
      <c r="B7589" s="125" t="inlineStr">
        <is>
          <t>Wiener Schnitzel</t>
        </is>
      </c>
      <c r="C7589" s="127" t="n">
        <v>20</v>
      </c>
      <c r="D7589" s="125" t="n"/>
    </row>
    <row r="7590">
      <c r="A7590" s="126" t="n">
        <v>46253</v>
      </c>
      <c r="B7590" s="125" t="inlineStr">
        <is>
          <t>Salmon Fillet</t>
        </is>
      </c>
      <c r="C7590" s="127" t="n">
        <v>7</v>
      </c>
      <c r="D7590" s="125" t="n"/>
    </row>
    <row r="7591">
      <c r="A7591" s="126" t="n">
        <v>46253</v>
      </c>
      <c r="B7591" s="125" t="inlineStr">
        <is>
          <t>Mushroom Risotto</t>
        </is>
      </c>
      <c r="C7591" s="127" t="n">
        <v>6</v>
      </c>
      <c r="D7591" s="125" t="n"/>
    </row>
    <row r="7592">
      <c r="A7592" s="126" t="n">
        <v>46253</v>
      </c>
      <c r="B7592" s="125" t="inlineStr">
        <is>
          <t>Cheeseburger</t>
        </is>
      </c>
      <c r="C7592" s="127" t="n">
        <v>24</v>
      </c>
      <c r="D7592" s="125" t="n"/>
    </row>
    <row r="7593">
      <c r="A7593" s="126" t="n">
        <v>46253</v>
      </c>
      <c r="B7593" s="125" t="inlineStr">
        <is>
          <t>Tiramisu</t>
        </is>
      </c>
      <c r="C7593" s="127" t="n">
        <v>12</v>
      </c>
      <c r="D7593" s="125" t="n"/>
    </row>
    <row r="7594">
      <c r="A7594" s="126" t="n">
        <v>46253</v>
      </c>
      <c r="B7594" s="125" t="inlineStr">
        <is>
          <t>Chocolate Fondant</t>
        </is>
      </c>
      <c r="C7594" s="127" t="n">
        <v>6</v>
      </c>
      <c r="D7594" s="125" t="n"/>
    </row>
    <row r="7595">
      <c r="A7595" s="126" t="n">
        <v>46253</v>
      </c>
      <c r="B7595" s="125" t="inlineStr">
        <is>
          <t>Lemon Sorbet</t>
        </is>
      </c>
      <c r="C7595" s="127" t="n">
        <v>5</v>
      </c>
      <c r="D7595" s="125" t="n"/>
    </row>
    <row r="7596">
      <c r="A7596" s="126" t="n">
        <v>46253</v>
      </c>
      <c r="B7596" s="125" t="inlineStr">
        <is>
          <t>Espresso</t>
        </is>
      </c>
      <c r="C7596" s="127" t="n">
        <v>38</v>
      </c>
      <c r="D7596" s="125" t="n"/>
    </row>
    <row r="7597">
      <c r="A7597" s="126" t="n">
        <v>46253</v>
      </c>
      <c r="B7597" s="125" t="inlineStr">
        <is>
          <t>Cappuccino</t>
        </is>
      </c>
      <c r="C7597" s="127" t="n">
        <v>33</v>
      </c>
      <c r="D7597" s="125" t="n"/>
    </row>
    <row r="7598">
      <c r="A7598" s="126" t="n">
        <v>46253</v>
      </c>
      <c r="B7598" s="125" t="inlineStr">
        <is>
          <t>Homemade Lemonade</t>
        </is>
      </c>
      <c r="C7598" s="127" t="n">
        <v>43</v>
      </c>
      <c r="D7598" s="125" t="n"/>
    </row>
    <row r="7599">
      <c r="A7599" s="126" t="n">
        <v>46254</v>
      </c>
      <c r="B7599" s="125" t="inlineStr">
        <is>
          <t>Bruschetta</t>
        </is>
      </c>
      <c r="C7599" s="127" t="n">
        <v>17</v>
      </c>
      <c r="D7599" s="125" t="n"/>
    </row>
    <row r="7600">
      <c r="A7600" s="126" t="n">
        <v>46254</v>
      </c>
      <c r="B7600" s="125" t="inlineStr">
        <is>
          <t>Caesar Salad</t>
        </is>
      </c>
      <c r="C7600" s="127" t="n">
        <v>9</v>
      </c>
      <c r="D7600" s="125" t="n"/>
    </row>
    <row r="7601">
      <c r="A7601" s="126" t="n">
        <v>46254</v>
      </c>
      <c r="B7601" s="125" t="inlineStr">
        <is>
          <t>Tomato Soup</t>
        </is>
      </c>
      <c r="C7601" s="127" t="n">
        <v>3</v>
      </c>
      <c r="D7601" s="125" t="n"/>
    </row>
    <row r="7602">
      <c r="A7602" s="126" t="n">
        <v>46254</v>
      </c>
      <c r="B7602" s="125" t="inlineStr">
        <is>
          <t>Spaghetti Carbonara</t>
        </is>
      </c>
      <c r="C7602" s="127" t="n">
        <v>18</v>
      </c>
      <c r="D7602" s="125" t="n"/>
    </row>
    <row r="7603">
      <c r="A7603" s="126" t="n">
        <v>46254</v>
      </c>
      <c r="B7603" s="125" t="inlineStr">
        <is>
          <t>Pizza Margherita</t>
        </is>
      </c>
      <c r="C7603" s="127" t="n">
        <v>32</v>
      </c>
      <c r="D7603" s="125" t="n"/>
    </row>
    <row r="7604">
      <c r="A7604" s="126" t="n">
        <v>46254</v>
      </c>
      <c r="B7604" s="125" t="inlineStr">
        <is>
          <t>Wiener Schnitzel</t>
        </is>
      </c>
      <c r="C7604" s="127" t="n">
        <v>16</v>
      </c>
      <c r="D7604" s="125" t="n"/>
    </row>
    <row r="7605">
      <c r="A7605" s="126" t="n">
        <v>46254</v>
      </c>
      <c r="B7605" s="125" t="inlineStr">
        <is>
          <t>Salmon Fillet</t>
        </is>
      </c>
      <c r="C7605" s="127" t="n">
        <v>8</v>
      </c>
      <c r="D7605" s="125" t="n"/>
    </row>
    <row r="7606">
      <c r="A7606" s="126" t="n">
        <v>46254</v>
      </c>
      <c r="B7606" s="125" t="inlineStr">
        <is>
          <t>Mushroom Risotto</t>
        </is>
      </c>
      <c r="C7606" s="127" t="n">
        <v>6</v>
      </c>
      <c r="D7606" s="125" t="n"/>
    </row>
    <row r="7607">
      <c r="A7607" s="126" t="n">
        <v>46254</v>
      </c>
      <c r="B7607" s="125" t="inlineStr">
        <is>
          <t>Cheeseburger</t>
        </is>
      </c>
      <c r="C7607" s="127" t="n">
        <v>31</v>
      </c>
      <c r="D7607" s="125" t="n"/>
    </row>
    <row r="7608">
      <c r="A7608" s="126" t="n">
        <v>46254</v>
      </c>
      <c r="B7608" s="125" t="inlineStr">
        <is>
          <t>Tiramisu</t>
        </is>
      </c>
      <c r="C7608" s="127" t="n">
        <v>22</v>
      </c>
      <c r="D7608" s="125" t="n"/>
    </row>
    <row r="7609">
      <c r="A7609" s="126" t="n">
        <v>46254</v>
      </c>
      <c r="B7609" s="125" t="inlineStr">
        <is>
          <t>Chocolate Fondant</t>
        </is>
      </c>
      <c r="C7609" s="127" t="n">
        <v>7</v>
      </c>
      <c r="D7609" s="125" t="n"/>
    </row>
    <row r="7610">
      <c r="A7610" s="126" t="n">
        <v>46254</v>
      </c>
      <c r="B7610" s="125" t="inlineStr">
        <is>
          <t>Lemon Sorbet</t>
        </is>
      </c>
      <c r="C7610" s="127" t="n">
        <v>7</v>
      </c>
      <c r="D7610" s="125" t="n"/>
    </row>
    <row r="7611">
      <c r="A7611" s="126" t="n">
        <v>46254</v>
      </c>
      <c r="B7611" s="125" t="inlineStr">
        <is>
          <t>Espresso</t>
        </is>
      </c>
      <c r="C7611" s="127" t="n">
        <v>42</v>
      </c>
      <c r="D7611" s="125" t="n"/>
    </row>
    <row r="7612">
      <c r="A7612" s="126" t="n">
        <v>46254</v>
      </c>
      <c r="B7612" s="125" t="inlineStr">
        <is>
          <t>Cappuccino</t>
        </is>
      </c>
      <c r="C7612" s="127" t="n">
        <v>36</v>
      </c>
      <c r="D7612" s="125" t="n"/>
    </row>
    <row r="7613">
      <c r="A7613" s="126" t="n">
        <v>46254</v>
      </c>
      <c r="B7613" s="125" t="inlineStr">
        <is>
          <t>Homemade Lemonade</t>
        </is>
      </c>
      <c r="C7613" s="127" t="n">
        <v>48</v>
      </c>
      <c r="D7613" s="125" t="n"/>
    </row>
    <row r="7614">
      <c r="A7614" s="126" t="n">
        <v>46255</v>
      </c>
      <c r="B7614" s="125" t="inlineStr">
        <is>
          <t>Bruschetta</t>
        </is>
      </c>
      <c r="C7614" s="127" t="n">
        <v>17</v>
      </c>
      <c r="D7614" s="125" t="n"/>
    </row>
    <row r="7615">
      <c r="A7615" s="126" t="n">
        <v>46255</v>
      </c>
      <c r="B7615" s="125" t="inlineStr">
        <is>
          <t>Caesar Salad</t>
        </is>
      </c>
      <c r="C7615" s="127" t="n">
        <v>17</v>
      </c>
      <c r="D7615" s="125" t="n"/>
    </row>
    <row r="7616">
      <c r="A7616" s="126" t="n">
        <v>46255</v>
      </c>
      <c r="B7616" s="125" t="inlineStr">
        <is>
          <t>Tomato Soup</t>
        </is>
      </c>
      <c r="C7616" s="127" t="n">
        <v>6</v>
      </c>
      <c r="D7616" s="125" t="n"/>
    </row>
    <row r="7617">
      <c r="A7617" s="126" t="n">
        <v>46255</v>
      </c>
      <c r="B7617" s="125" t="inlineStr">
        <is>
          <t>Spaghetti Carbonara</t>
        </is>
      </c>
      <c r="C7617" s="127" t="n">
        <v>33</v>
      </c>
      <c r="D7617" s="125" t="n"/>
    </row>
    <row r="7618">
      <c r="A7618" s="126" t="n">
        <v>46255</v>
      </c>
      <c r="B7618" s="125" t="inlineStr">
        <is>
          <t>Pizza Margherita</t>
        </is>
      </c>
      <c r="C7618" s="127" t="n">
        <v>50</v>
      </c>
      <c r="D7618" s="125" t="n"/>
    </row>
    <row r="7619">
      <c r="A7619" s="126" t="n">
        <v>46255</v>
      </c>
      <c r="B7619" s="125" t="inlineStr">
        <is>
          <t>Wiener Schnitzel</t>
        </is>
      </c>
      <c r="C7619" s="127" t="n">
        <v>28</v>
      </c>
      <c r="D7619" s="125" t="n"/>
    </row>
    <row r="7620">
      <c r="A7620" s="126" t="n">
        <v>46255</v>
      </c>
      <c r="B7620" s="125" t="inlineStr">
        <is>
          <t>Salmon Fillet</t>
        </is>
      </c>
      <c r="C7620" s="127" t="n">
        <v>9</v>
      </c>
      <c r="D7620" s="125" t="n"/>
    </row>
    <row r="7621">
      <c r="A7621" s="126" t="n">
        <v>46255</v>
      </c>
      <c r="B7621" s="125" t="inlineStr">
        <is>
          <t>Mushroom Risotto</t>
        </is>
      </c>
      <c r="C7621" s="127" t="n">
        <v>6</v>
      </c>
      <c r="D7621" s="125" t="n"/>
    </row>
    <row r="7622">
      <c r="A7622" s="126" t="n">
        <v>46255</v>
      </c>
      <c r="B7622" s="125" t="inlineStr">
        <is>
          <t>Cheeseburger</t>
        </is>
      </c>
      <c r="C7622" s="127" t="n">
        <v>30</v>
      </c>
      <c r="D7622" s="125" t="n"/>
    </row>
    <row r="7623">
      <c r="A7623" s="126" t="n">
        <v>46255</v>
      </c>
      <c r="B7623" s="125" t="inlineStr">
        <is>
          <t>Tiramisu</t>
        </is>
      </c>
      <c r="C7623" s="127" t="n">
        <v>20</v>
      </c>
      <c r="D7623" s="125" t="n"/>
    </row>
    <row r="7624">
      <c r="A7624" s="126" t="n">
        <v>46255</v>
      </c>
      <c r="B7624" s="125" t="inlineStr">
        <is>
          <t>Chocolate Fondant</t>
        </is>
      </c>
      <c r="C7624" s="127" t="n">
        <v>12</v>
      </c>
      <c r="D7624" s="125" t="n"/>
    </row>
    <row r="7625">
      <c r="A7625" s="126" t="n">
        <v>46255</v>
      </c>
      <c r="B7625" s="125" t="inlineStr">
        <is>
          <t>Lemon Sorbet</t>
        </is>
      </c>
      <c r="C7625" s="127" t="n">
        <v>8</v>
      </c>
      <c r="D7625" s="125" t="n"/>
    </row>
    <row r="7626">
      <c r="A7626" s="126" t="n">
        <v>46255</v>
      </c>
      <c r="B7626" s="125" t="inlineStr">
        <is>
          <t>Espresso</t>
        </is>
      </c>
      <c r="C7626" s="127" t="n">
        <v>61</v>
      </c>
      <c r="D7626" s="125" t="n"/>
    </row>
    <row r="7627">
      <c r="A7627" s="126" t="n">
        <v>46255</v>
      </c>
      <c r="B7627" s="125" t="inlineStr">
        <is>
          <t>Cappuccino</t>
        </is>
      </c>
      <c r="C7627" s="127" t="n">
        <v>34</v>
      </c>
      <c r="D7627" s="125" t="n"/>
    </row>
    <row r="7628">
      <c r="A7628" s="126" t="n">
        <v>46255</v>
      </c>
      <c r="B7628" s="125" t="inlineStr">
        <is>
          <t>Homemade Lemonade</t>
        </is>
      </c>
      <c r="C7628" s="127" t="n">
        <v>56</v>
      </c>
      <c r="D7628" s="125" t="n"/>
    </row>
    <row r="7629">
      <c r="A7629" s="126" t="n">
        <v>46256</v>
      </c>
      <c r="B7629" s="125" t="inlineStr">
        <is>
          <t>Bruschetta</t>
        </is>
      </c>
      <c r="C7629" s="127" t="n">
        <v>24</v>
      </c>
      <c r="D7629" s="125" t="n"/>
    </row>
    <row r="7630">
      <c r="A7630" s="126" t="n">
        <v>46256</v>
      </c>
      <c r="B7630" s="125" t="inlineStr">
        <is>
          <t>Caesar Salad</t>
        </is>
      </c>
      <c r="C7630" s="127" t="n">
        <v>24</v>
      </c>
      <c r="D7630" s="125" t="n"/>
    </row>
    <row r="7631">
      <c r="A7631" s="126" t="n">
        <v>46256</v>
      </c>
      <c r="B7631" s="125" t="inlineStr">
        <is>
          <t>Tomato Soup</t>
        </is>
      </c>
      <c r="C7631" s="127" t="n">
        <v>5</v>
      </c>
      <c r="D7631" s="125" t="n"/>
    </row>
    <row r="7632">
      <c r="A7632" s="126" t="n">
        <v>46256</v>
      </c>
      <c r="B7632" s="125" t="inlineStr">
        <is>
          <t>Spaghetti Carbonara</t>
        </is>
      </c>
      <c r="C7632" s="127" t="n">
        <v>50</v>
      </c>
      <c r="D7632" s="125" t="n"/>
    </row>
    <row r="7633">
      <c r="A7633" s="126" t="n">
        <v>46256</v>
      </c>
      <c r="B7633" s="125" t="inlineStr">
        <is>
          <t>Pizza Margherita</t>
        </is>
      </c>
      <c r="C7633" s="127" t="n">
        <v>68</v>
      </c>
      <c r="D7633" s="125" t="n"/>
    </row>
    <row r="7634">
      <c r="A7634" s="126" t="n">
        <v>46256</v>
      </c>
      <c r="B7634" s="125" t="inlineStr">
        <is>
          <t>Wiener Schnitzel</t>
        </is>
      </c>
      <c r="C7634" s="127" t="n">
        <v>41</v>
      </c>
      <c r="D7634" s="125" t="n"/>
    </row>
    <row r="7635">
      <c r="A7635" s="126" t="n">
        <v>46256</v>
      </c>
      <c r="B7635" s="125" t="inlineStr">
        <is>
          <t>Salmon Fillet</t>
        </is>
      </c>
      <c r="C7635" s="127" t="n">
        <v>9</v>
      </c>
      <c r="D7635" s="125" t="n"/>
    </row>
    <row r="7636">
      <c r="A7636" s="126" t="n">
        <v>46256</v>
      </c>
      <c r="B7636" s="125" t="inlineStr">
        <is>
          <t>Mushroom Risotto</t>
        </is>
      </c>
      <c r="C7636" s="127" t="n">
        <v>7</v>
      </c>
      <c r="D7636" s="125" t="n"/>
    </row>
    <row r="7637">
      <c r="A7637" s="126" t="n">
        <v>46256</v>
      </c>
      <c r="B7637" s="125" t="inlineStr">
        <is>
          <t>Cheeseburger</t>
        </is>
      </c>
      <c r="C7637" s="127" t="n">
        <v>28</v>
      </c>
      <c r="D7637" s="125" t="n"/>
    </row>
    <row r="7638">
      <c r="A7638" s="126" t="n">
        <v>46256</v>
      </c>
      <c r="B7638" s="125" t="inlineStr">
        <is>
          <t>Tiramisu</t>
        </is>
      </c>
      <c r="C7638" s="127" t="n">
        <v>32</v>
      </c>
      <c r="D7638" s="125" t="n"/>
    </row>
    <row r="7639">
      <c r="A7639" s="126" t="n">
        <v>46256</v>
      </c>
      <c r="B7639" s="125" t="inlineStr">
        <is>
          <t>Chocolate Fondant</t>
        </is>
      </c>
      <c r="C7639" s="127" t="n">
        <v>12</v>
      </c>
      <c r="D7639" s="125" t="n"/>
    </row>
    <row r="7640">
      <c r="A7640" s="126" t="n">
        <v>46256</v>
      </c>
      <c r="B7640" s="125" t="inlineStr">
        <is>
          <t>Lemon Sorbet</t>
        </is>
      </c>
      <c r="C7640" s="127" t="n">
        <v>9</v>
      </c>
      <c r="D7640" s="125" t="n"/>
    </row>
    <row r="7641">
      <c r="A7641" s="126" t="n">
        <v>46256</v>
      </c>
      <c r="B7641" s="125" t="inlineStr">
        <is>
          <t>Espresso</t>
        </is>
      </c>
      <c r="C7641" s="127" t="n">
        <v>53</v>
      </c>
      <c r="D7641" s="125" t="n"/>
    </row>
    <row r="7642">
      <c r="A7642" s="126" t="n">
        <v>46256</v>
      </c>
      <c r="B7642" s="125" t="inlineStr">
        <is>
          <t>Cappuccino</t>
        </is>
      </c>
      <c r="C7642" s="127" t="n">
        <v>60</v>
      </c>
      <c r="D7642" s="125" t="n"/>
    </row>
    <row r="7643">
      <c r="A7643" s="126" t="n">
        <v>46256</v>
      </c>
      <c r="B7643" s="125" t="inlineStr">
        <is>
          <t>Homemade Lemonade</t>
        </is>
      </c>
      <c r="C7643" s="127" t="n">
        <v>75</v>
      </c>
      <c r="D7643" s="125" t="n"/>
    </row>
    <row r="7644">
      <c r="A7644" s="126" t="n">
        <v>46257</v>
      </c>
      <c r="B7644" s="125" t="inlineStr">
        <is>
          <t>Bruschetta</t>
        </is>
      </c>
      <c r="C7644" s="127" t="n">
        <v>19</v>
      </c>
      <c r="D7644" s="125" t="n"/>
    </row>
    <row r="7645">
      <c r="A7645" s="126" t="n">
        <v>46257</v>
      </c>
      <c r="B7645" s="125" t="inlineStr">
        <is>
          <t>Caesar Salad</t>
        </is>
      </c>
      <c r="C7645" s="127" t="n">
        <v>16</v>
      </c>
      <c r="D7645" s="125" t="n"/>
    </row>
    <row r="7646">
      <c r="A7646" s="126" t="n">
        <v>46257</v>
      </c>
      <c r="B7646" s="125" t="inlineStr">
        <is>
          <t>Tomato Soup</t>
        </is>
      </c>
      <c r="C7646" s="127" t="n">
        <v>6</v>
      </c>
      <c r="D7646" s="125" t="n"/>
    </row>
    <row r="7647">
      <c r="A7647" s="126" t="n">
        <v>46257</v>
      </c>
      <c r="B7647" s="125" t="inlineStr">
        <is>
          <t>Spaghetti Carbonara</t>
        </is>
      </c>
      <c r="C7647" s="127" t="n">
        <v>39</v>
      </c>
      <c r="D7647" s="125" t="n"/>
    </row>
    <row r="7648">
      <c r="A7648" s="126" t="n">
        <v>46257</v>
      </c>
      <c r="B7648" s="125" t="inlineStr">
        <is>
          <t>Pizza Margherita</t>
        </is>
      </c>
      <c r="C7648" s="127" t="n">
        <v>55</v>
      </c>
      <c r="D7648" s="125" t="n"/>
    </row>
    <row r="7649">
      <c r="A7649" s="126" t="n">
        <v>46257</v>
      </c>
      <c r="B7649" s="125" t="inlineStr">
        <is>
          <t>Wiener Schnitzel</t>
        </is>
      </c>
      <c r="C7649" s="127" t="n">
        <v>23</v>
      </c>
      <c r="D7649" s="125" t="n"/>
    </row>
    <row r="7650">
      <c r="A7650" s="126" t="n">
        <v>46257</v>
      </c>
      <c r="B7650" s="125" t="inlineStr">
        <is>
          <t>Salmon Fillet</t>
        </is>
      </c>
      <c r="C7650" s="127" t="n">
        <v>9</v>
      </c>
      <c r="D7650" s="125" t="n"/>
    </row>
    <row r="7651">
      <c r="A7651" s="126" t="n">
        <v>46257</v>
      </c>
      <c r="B7651" s="125" t="inlineStr">
        <is>
          <t>Mushroom Risotto</t>
        </is>
      </c>
      <c r="C7651" s="127" t="n">
        <v>7</v>
      </c>
      <c r="D7651" s="125" t="n"/>
    </row>
    <row r="7652">
      <c r="A7652" s="126" t="n">
        <v>46257</v>
      </c>
      <c r="B7652" s="125" t="inlineStr">
        <is>
          <t>Cheeseburger</t>
        </is>
      </c>
      <c r="C7652" s="127" t="n">
        <v>28</v>
      </c>
      <c r="D7652" s="125" t="n"/>
    </row>
    <row r="7653">
      <c r="A7653" s="126" t="n">
        <v>46257</v>
      </c>
      <c r="B7653" s="125" t="inlineStr">
        <is>
          <t>Tiramisu</t>
        </is>
      </c>
      <c r="C7653" s="127" t="n">
        <v>21</v>
      </c>
      <c r="D7653" s="125" t="n"/>
    </row>
    <row r="7654">
      <c r="A7654" s="126" t="n">
        <v>46257</v>
      </c>
      <c r="B7654" s="125" t="inlineStr">
        <is>
          <t>Chocolate Fondant</t>
        </is>
      </c>
      <c r="C7654" s="127" t="n">
        <v>8</v>
      </c>
      <c r="D7654" s="125" t="n"/>
    </row>
    <row r="7655">
      <c r="A7655" s="126" t="n">
        <v>46257</v>
      </c>
      <c r="B7655" s="125" t="inlineStr">
        <is>
          <t>Lemon Sorbet</t>
        </is>
      </c>
      <c r="C7655" s="127" t="n">
        <v>8</v>
      </c>
      <c r="D7655" s="125" t="n"/>
    </row>
    <row r="7656">
      <c r="A7656" s="126" t="n">
        <v>46257</v>
      </c>
      <c r="B7656" s="125" t="inlineStr">
        <is>
          <t>Espresso</t>
        </is>
      </c>
      <c r="C7656" s="127" t="n">
        <v>48</v>
      </c>
      <c r="D7656" s="125" t="n"/>
    </row>
    <row r="7657">
      <c r="A7657" s="126" t="n">
        <v>46257</v>
      </c>
      <c r="B7657" s="125" t="inlineStr">
        <is>
          <t>Cappuccino</t>
        </is>
      </c>
      <c r="C7657" s="127" t="n">
        <v>40</v>
      </c>
      <c r="D7657" s="125" t="n"/>
    </row>
    <row r="7658">
      <c r="A7658" s="126" t="n">
        <v>46257</v>
      </c>
      <c r="B7658" s="125" t="inlineStr">
        <is>
          <t>Homemade Lemonade</t>
        </is>
      </c>
      <c r="C7658" s="127" t="n">
        <v>41</v>
      </c>
      <c r="D7658" s="125" t="n"/>
    </row>
    <row r="7659">
      <c r="A7659" s="126" t="n">
        <v>46259</v>
      </c>
      <c r="B7659" s="125" t="inlineStr">
        <is>
          <t>Bruschetta</t>
        </is>
      </c>
      <c r="C7659" s="127" t="n">
        <v>9</v>
      </c>
      <c r="D7659" s="125" t="n"/>
    </row>
    <row r="7660">
      <c r="A7660" s="126" t="n">
        <v>46259</v>
      </c>
      <c r="B7660" s="125" t="inlineStr">
        <is>
          <t>Caesar Salad</t>
        </is>
      </c>
      <c r="C7660" s="127" t="n">
        <v>13</v>
      </c>
      <c r="D7660" s="125" t="n"/>
    </row>
    <row r="7661">
      <c r="A7661" s="126" t="n">
        <v>46259</v>
      </c>
      <c r="B7661" s="125" t="inlineStr">
        <is>
          <t>Tomato Soup</t>
        </is>
      </c>
      <c r="C7661" s="127" t="n">
        <v>2</v>
      </c>
      <c r="D7661" s="125" t="n"/>
    </row>
    <row r="7662">
      <c r="A7662" s="126" t="n">
        <v>46259</v>
      </c>
      <c r="B7662" s="125" t="inlineStr">
        <is>
          <t>Spaghetti Carbonara</t>
        </is>
      </c>
      <c r="C7662" s="127" t="n">
        <v>29</v>
      </c>
      <c r="D7662" s="125" t="n"/>
    </row>
    <row r="7663">
      <c r="A7663" s="126" t="n">
        <v>46259</v>
      </c>
      <c r="B7663" s="125" t="inlineStr">
        <is>
          <t>Pizza Margherita</t>
        </is>
      </c>
      <c r="C7663" s="127" t="n">
        <v>32</v>
      </c>
      <c r="D7663" s="125" t="n"/>
    </row>
    <row r="7664">
      <c r="A7664" s="126" t="n">
        <v>46259</v>
      </c>
      <c r="B7664" s="125" t="inlineStr">
        <is>
          <t>Wiener Schnitzel</t>
        </is>
      </c>
      <c r="C7664" s="127" t="n">
        <v>9</v>
      </c>
      <c r="D7664" s="125" t="n"/>
    </row>
    <row r="7665">
      <c r="A7665" s="126" t="n">
        <v>46259</v>
      </c>
      <c r="B7665" s="125" t="inlineStr">
        <is>
          <t>Salmon Fillet</t>
        </is>
      </c>
      <c r="C7665" s="127" t="n">
        <v>5</v>
      </c>
      <c r="D7665" s="125" t="n"/>
    </row>
    <row r="7666">
      <c r="A7666" s="126" t="n">
        <v>46259</v>
      </c>
      <c r="B7666" s="125" t="inlineStr">
        <is>
          <t>Mushroom Risotto</t>
        </is>
      </c>
      <c r="C7666" s="127" t="n">
        <v>4</v>
      </c>
      <c r="D7666" s="125" t="n"/>
    </row>
    <row r="7667">
      <c r="A7667" s="126" t="n">
        <v>46259</v>
      </c>
      <c r="B7667" s="125" t="inlineStr">
        <is>
          <t>Cheeseburger</t>
        </is>
      </c>
      <c r="C7667" s="127" t="n">
        <v>20</v>
      </c>
      <c r="D7667" s="125" t="n"/>
    </row>
    <row r="7668">
      <c r="A7668" s="126" t="n">
        <v>46259</v>
      </c>
      <c r="B7668" s="125" t="inlineStr">
        <is>
          <t>Tiramisu</t>
        </is>
      </c>
      <c r="C7668" s="127" t="n">
        <v>13</v>
      </c>
      <c r="D7668" s="125" t="n"/>
    </row>
    <row r="7669">
      <c r="A7669" s="126" t="n">
        <v>46259</v>
      </c>
      <c r="B7669" s="125" t="inlineStr">
        <is>
          <t>Chocolate Fondant</t>
        </is>
      </c>
      <c r="C7669" s="127" t="n">
        <v>5</v>
      </c>
      <c r="D7669" s="125" t="n"/>
    </row>
    <row r="7670">
      <c r="A7670" s="126" t="n">
        <v>46259</v>
      </c>
      <c r="B7670" s="125" t="inlineStr">
        <is>
          <t>Lemon Sorbet</t>
        </is>
      </c>
      <c r="C7670" s="127" t="n">
        <v>6</v>
      </c>
      <c r="D7670" s="125" t="n"/>
    </row>
    <row r="7671">
      <c r="A7671" s="126" t="n">
        <v>46259</v>
      </c>
      <c r="B7671" s="125" t="inlineStr">
        <is>
          <t>Espresso</t>
        </is>
      </c>
      <c r="C7671" s="127" t="n">
        <v>31</v>
      </c>
      <c r="D7671" s="125" t="n"/>
    </row>
    <row r="7672">
      <c r="A7672" s="126" t="n">
        <v>46259</v>
      </c>
      <c r="B7672" s="125" t="inlineStr">
        <is>
          <t>Cappuccino</t>
        </is>
      </c>
      <c r="C7672" s="127" t="n">
        <v>29</v>
      </c>
      <c r="D7672" s="125" t="n"/>
    </row>
    <row r="7673">
      <c r="A7673" s="126" t="n">
        <v>46259</v>
      </c>
      <c r="B7673" s="125" t="inlineStr">
        <is>
          <t>Homemade Lemonade</t>
        </is>
      </c>
      <c r="C7673" s="127" t="n">
        <v>26</v>
      </c>
      <c r="D7673" s="125" t="n"/>
    </row>
    <row r="7674">
      <c r="A7674" s="126" t="n">
        <v>46260</v>
      </c>
      <c r="B7674" s="125" t="inlineStr">
        <is>
          <t>Bruschetta</t>
        </is>
      </c>
      <c r="C7674" s="127" t="n">
        <v>12</v>
      </c>
      <c r="D7674" s="125" t="n"/>
    </row>
    <row r="7675">
      <c r="A7675" s="126" t="n">
        <v>46260</v>
      </c>
      <c r="B7675" s="125" t="inlineStr">
        <is>
          <t>Caesar Salad</t>
        </is>
      </c>
      <c r="C7675" s="127" t="n">
        <v>15</v>
      </c>
      <c r="D7675" s="125" t="n"/>
    </row>
    <row r="7676">
      <c r="A7676" s="126" t="n">
        <v>46260</v>
      </c>
      <c r="B7676" s="125" t="inlineStr">
        <is>
          <t>Tomato Soup</t>
        </is>
      </c>
      <c r="C7676" s="127" t="n">
        <v>3</v>
      </c>
      <c r="D7676" s="125" t="n"/>
    </row>
    <row r="7677">
      <c r="A7677" s="126" t="n">
        <v>46260</v>
      </c>
      <c r="B7677" s="125" t="inlineStr">
        <is>
          <t>Spaghetti Carbonara</t>
        </is>
      </c>
      <c r="C7677" s="127" t="n">
        <v>21</v>
      </c>
      <c r="D7677" s="125" t="n"/>
    </row>
    <row r="7678">
      <c r="A7678" s="126" t="n">
        <v>46260</v>
      </c>
      <c r="B7678" s="125" t="inlineStr">
        <is>
          <t>Pizza Margherita</t>
        </is>
      </c>
      <c r="C7678" s="127" t="n">
        <v>31</v>
      </c>
      <c r="D7678" s="125" t="n"/>
    </row>
    <row r="7679">
      <c r="A7679" s="126" t="n">
        <v>46260</v>
      </c>
      <c r="B7679" s="125" t="inlineStr">
        <is>
          <t>Wiener Schnitzel</t>
        </is>
      </c>
      <c r="C7679" s="127" t="n">
        <v>22</v>
      </c>
      <c r="D7679" s="125" t="n"/>
    </row>
    <row r="7680">
      <c r="A7680" s="126" t="n">
        <v>46260</v>
      </c>
      <c r="B7680" s="125" t="inlineStr">
        <is>
          <t>Salmon Fillet</t>
        </is>
      </c>
      <c r="C7680" s="127" t="n">
        <v>6</v>
      </c>
      <c r="D7680" s="125" t="n"/>
    </row>
    <row r="7681">
      <c r="A7681" s="126" t="n">
        <v>46260</v>
      </c>
      <c r="B7681" s="125" t="inlineStr">
        <is>
          <t>Mushroom Risotto</t>
        </is>
      </c>
      <c r="C7681" s="127" t="n">
        <v>5</v>
      </c>
      <c r="D7681" s="125" t="n"/>
    </row>
    <row r="7682">
      <c r="A7682" s="126" t="n">
        <v>46260</v>
      </c>
      <c r="B7682" s="125" t="inlineStr">
        <is>
          <t>Cheeseburger</t>
        </is>
      </c>
      <c r="C7682" s="127" t="n">
        <v>25</v>
      </c>
      <c r="D7682" s="125" t="n"/>
    </row>
    <row r="7683">
      <c r="A7683" s="126" t="n">
        <v>46260</v>
      </c>
      <c r="B7683" s="125" t="inlineStr">
        <is>
          <t>Tiramisu</t>
        </is>
      </c>
      <c r="C7683" s="127" t="n">
        <v>19</v>
      </c>
      <c r="D7683" s="125" t="n"/>
    </row>
    <row r="7684">
      <c r="A7684" s="126" t="n">
        <v>46260</v>
      </c>
      <c r="B7684" s="125" t="inlineStr">
        <is>
          <t>Chocolate Fondant</t>
        </is>
      </c>
      <c r="C7684" s="127" t="n">
        <v>6</v>
      </c>
      <c r="D7684" s="125" t="n"/>
    </row>
    <row r="7685">
      <c r="A7685" s="126" t="n">
        <v>46260</v>
      </c>
      <c r="B7685" s="125" t="inlineStr">
        <is>
          <t>Lemon Sorbet</t>
        </is>
      </c>
      <c r="C7685" s="127" t="n">
        <v>5</v>
      </c>
      <c r="D7685" s="125" t="n"/>
    </row>
    <row r="7686">
      <c r="A7686" s="126" t="n">
        <v>46260</v>
      </c>
      <c r="B7686" s="125" t="inlineStr">
        <is>
          <t>Espresso</t>
        </is>
      </c>
      <c r="C7686" s="127" t="n">
        <v>34</v>
      </c>
      <c r="D7686" s="125" t="n"/>
    </row>
    <row r="7687">
      <c r="A7687" s="126" t="n">
        <v>46260</v>
      </c>
      <c r="B7687" s="125" t="inlineStr">
        <is>
          <t>Cappuccino</t>
        </is>
      </c>
      <c r="C7687" s="127" t="n">
        <v>43</v>
      </c>
      <c r="D7687" s="125" t="n"/>
    </row>
    <row r="7688">
      <c r="A7688" s="126" t="n">
        <v>46260</v>
      </c>
      <c r="B7688" s="125" t="inlineStr">
        <is>
          <t>Homemade Lemonade</t>
        </is>
      </c>
      <c r="C7688" s="127" t="n">
        <v>33</v>
      </c>
      <c r="D7688" s="125" t="n"/>
    </row>
    <row r="7689">
      <c r="A7689" s="126" t="n">
        <v>46261</v>
      </c>
      <c r="B7689" s="125" t="inlineStr">
        <is>
          <t>Bruschetta</t>
        </is>
      </c>
      <c r="C7689" s="127" t="n">
        <v>21</v>
      </c>
      <c r="D7689" s="125" t="n"/>
    </row>
    <row r="7690">
      <c r="A7690" s="126" t="n">
        <v>46261</v>
      </c>
      <c r="B7690" s="125" t="inlineStr">
        <is>
          <t>Caesar Salad</t>
        </is>
      </c>
      <c r="C7690" s="127" t="n">
        <v>13</v>
      </c>
      <c r="D7690" s="125" t="n"/>
    </row>
    <row r="7691">
      <c r="A7691" s="126" t="n">
        <v>46261</v>
      </c>
      <c r="B7691" s="125" t="inlineStr">
        <is>
          <t>Tomato Soup</t>
        </is>
      </c>
      <c r="C7691" s="127" t="n">
        <v>4</v>
      </c>
      <c r="D7691" s="125" t="n"/>
    </row>
    <row r="7692">
      <c r="A7692" s="126" t="n">
        <v>46261</v>
      </c>
      <c r="B7692" s="125" t="inlineStr">
        <is>
          <t>Spaghetti Carbonara</t>
        </is>
      </c>
      <c r="C7692" s="127" t="n">
        <v>19</v>
      </c>
      <c r="D7692" s="125" t="n"/>
    </row>
    <row r="7693">
      <c r="A7693" s="126" t="n">
        <v>46261</v>
      </c>
      <c r="B7693" s="125" t="inlineStr">
        <is>
          <t>Pizza Margherita</t>
        </is>
      </c>
      <c r="C7693" s="127" t="n">
        <v>38</v>
      </c>
      <c r="D7693" s="125" t="n"/>
    </row>
    <row r="7694">
      <c r="A7694" s="126" t="n">
        <v>46261</v>
      </c>
      <c r="B7694" s="125" t="inlineStr">
        <is>
          <t>Wiener Schnitzel</t>
        </is>
      </c>
      <c r="C7694" s="127" t="n">
        <v>21</v>
      </c>
      <c r="D7694" s="125" t="n"/>
    </row>
    <row r="7695">
      <c r="A7695" s="126" t="n">
        <v>46261</v>
      </c>
      <c r="B7695" s="125" t="inlineStr">
        <is>
          <t>Salmon Fillet</t>
        </is>
      </c>
      <c r="C7695" s="127" t="n">
        <v>7</v>
      </c>
      <c r="D7695" s="125" t="n"/>
    </row>
    <row r="7696">
      <c r="A7696" s="126" t="n">
        <v>46261</v>
      </c>
      <c r="B7696" s="125" t="inlineStr">
        <is>
          <t>Mushroom Risotto</t>
        </is>
      </c>
      <c r="C7696" s="127" t="n">
        <v>6</v>
      </c>
      <c r="D7696" s="125" t="n"/>
    </row>
    <row r="7697">
      <c r="A7697" s="126" t="n">
        <v>46261</v>
      </c>
      <c r="B7697" s="125" t="inlineStr">
        <is>
          <t>Cheeseburger</t>
        </is>
      </c>
      <c r="C7697" s="127" t="n">
        <v>20</v>
      </c>
      <c r="D7697" s="125" t="n"/>
    </row>
    <row r="7698">
      <c r="A7698" s="126" t="n">
        <v>46261</v>
      </c>
      <c r="B7698" s="125" t="inlineStr">
        <is>
          <t>Tiramisu</t>
        </is>
      </c>
      <c r="C7698" s="127" t="n">
        <v>13</v>
      </c>
      <c r="D7698" s="125" t="n"/>
    </row>
    <row r="7699">
      <c r="A7699" s="126" t="n">
        <v>46261</v>
      </c>
      <c r="B7699" s="125" t="inlineStr">
        <is>
          <t>Chocolate Fondant</t>
        </is>
      </c>
      <c r="C7699" s="127" t="n">
        <v>8</v>
      </c>
      <c r="D7699" s="125" t="n"/>
    </row>
    <row r="7700">
      <c r="A7700" s="126" t="n">
        <v>46261</v>
      </c>
      <c r="B7700" s="125" t="inlineStr">
        <is>
          <t>Lemon Sorbet</t>
        </is>
      </c>
      <c r="C7700" s="127" t="n">
        <v>5</v>
      </c>
      <c r="D7700" s="125" t="n"/>
    </row>
    <row r="7701">
      <c r="A7701" s="126" t="n">
        <v>46261</v>
      </c>
      <c r="B7701" s="125" t="inlineStr">
        <is>
          <t>Espresso</t>
        </is>
      </c>
      <c r="C7701" s="127" t="n">
        <v>41</v>
      </c>
      <c r="D7701" s="125" t="n"/>
    </row>
    <row r="7702">
      <c r="A7702" s="126" t="n">
        <v>46261</v>
      </c>
      <c r="B7702" s="125" t="inlineStr">
        <is>
          <t>Cappuccino</t>
        </is>
      </c>
      <c r="C7702" s="127" t="n">
        <v>32</v>
      </c>
      <c r="D7702" s="125" t="n"/>
    </row>
    <row r="7703">
      <c r="A7703" s="126" t="n">
        <v>46261</v>
      </c>
      <c r="B7703" s="125" t="inlineStr">
        <is>
          <t>Homemade Lemonade</t>
        </is>
      </c>
      <c r="C7703" s="127" t="n">
        <v>36</v>
      </c>
      <c r="D7703" s="125" t="n"/>
    </row>
    <row r="7704">
      <c r="A7704" s="126" t="n">
        <v>46262</v>
      </c>
      <c r="B7704" s="125" t="inlineStr">
        <is>
          <t>Bruschetta</t>
        </is>
      </c>
      <c r="C7704" s="127" t="n">
        <v>18</v>
      </c>
      <c r="D7704" s="125" t="n"/>
    </row>
    <row r="7705">
      <c r="A7705" s="126" t="n">
        <v>46262</v>
      </c>
      <c r="B7705" s="125" t="inlineStr">
        <is>
          <t>Caesar Salad</t>
        </is>
      </c>
      <c r="C7705" s="127" t="n">
        <v>23</v>
      </c>
      <c r="D7705" s="125" t="n"/>
    </row>
    <row r="7706">
      <c r="A7706" s="126" t="n">
        <v>46262</v>
      </c>
      <c r="B7706" s="125" t="inlineStr">
        <is>
          <t>Tomato Soup</t>
        </is>
      </c>
      <c r="C7706" s="127" t="n">
        <v>4</v>
      </c>
      <c r="D7706" s="125" t="n"/>
    </row>
    <row r="7707">
      <c r="A7707" s="126" t="n">
        <v>46262</v>
      </c>
      <c r="B7707" s="125" t="inlineStr">
        <is>
          <t>Spaghetti Carbonara</t>
        </is>
      </c>
      <c r="C7707" s="127" t="n">
        <v>35</v>
      </c>
      <c r="D7707" s="125" t="n"/>
    </row>
    <row r="7708">
      <c r="A7708" s="126" t="n">
        <v>46262</v>
      </c>
      <c r="B7708" s="125" t="inlineStr">
        <is>
          <t>Pizza Margherita</t>
        </is>
      </c>
      <c r="C7708" s="127" t="n">
        <v>46</v>
      </c>
      <c r="D7708" s="125" t="n"/>
    </row>
    <row r="7709">
      <c r="A7709" s="126" t="n">
        <v>46262</v>
      </c>
      <c r="B7709" s="125" t="inlineStr">
        <is>
          <t>Wiener Schnitzel</t>
        </is>
      </c>
      <c r="C7709" s="127" t="n">
        <v>22</v>
      </c>
      <c r="D7709" s="125" t="n"/>
    </row>
    <row r="7710">
      <c r="A7710" s="126" t="n">
        <v>46262</v>
      </c>
      <c r="B7710" s="125" t="inlineStr">
        <is>
          <t>Salmon Fillet</t>
        </is>
      </c>
      <c r="C7710" s="127" t="n">
        <v>8</v>
      </c>
      <c r="D7710" s="125" t="n"/>
    </row>
    <row r="7711">
      <c r="A7711" s="126" t="n">
        <v>46262</v>
      </c>
      <c r="B7711" s="125" t="inlineStr">
        <is>
          <t>Mushroom Risotto</t>
        </is>
      </c>
      <c r="C7711" s="127" t="n">
        <v>9</v>
      </c>
      <c r="D7711" s="125" t="n"/>
    </row>
    <row r="7712">
      <c r="A7712" s="126" t="n">
        <v>46262</v>
      </c>
      <c r="B7712" s="125" t="inlineStr">
        <is>
          <t>Cheeseburger</t>
        </is>
      </c>
      <c r="C7712" s="127" t="n">
        <v>39</v>
      </c>
      <c r="D7712" s="125" t="n"/>
    </row>
    <row r="7713">
      <c r="A7713" s="126" t="n">
        <v>46262</v>
      </c>
      <c r="B7713" s="125" t="inlineStr">
        <is>
          <t>Tiramisu</t>
        </is>
      </c>
      <c r="C7713" s="127" t="n">
        <v>25</v>
      </c>
      <c r="D7713" s="125" t="n"/>
    </row>
    <row r="7714">
      <c r="A7714" s="126" t="n">
        <v>46262</v>
      </c>
      <c r="B7714" s="125" t="inlineStr">
        <is>
          <t>Chocolate Fondant</t>
        </is>
      </c>
      <c r="C7714" s="127" t="n">
        <v>15</v>
      </c>
      <c r="D7714" s="125" t="n"/>
    </row>
    <row r="7715">
      <c r="A7715" s="126" t="n">
        <v>46262</v>
      </c>
      <c r="B7715" s="125" t="inlineStr">
        <is>
          <t>Lemon Sorbet</t>
        </is>
      </c>
      <c r="C7715" s="127" t="n">
        <v>9</v>
      </c>
      <c r="D7715" s="125" t="n"/>
    </row>
    <row r="7716">
      <c r="A7716" s="126" t="n">
        <v>46262</v>
      </c>
      <c r="B7716" s="125" t="inlineStr">
        <is>
          <t>Espresso</t>
        </is>
      </c>
      <c r="C7716" s="127" t="n">
        <v>67</v>
      </c>
      <c r="D7716" s="125" t="n"/>
    </row>
    <row r="7717">
      <c r="A7717" s="126" t="n">
        <v>46262</v>
      </c>
      <c r="B7717" s="125" t="inlineStr">
        <is>
          <t>Cappuccino</t>
        </is>
      </c>
      <c r="C7717" s="127" t="n">
        <v>37</v>
      </c>
      <c r="D7717" s="125" t="n"/>
    </row>
    <row r="7718">
      <c r="A7718" s="126" t="n">
        <v>46262</v>
      </c>
      <c r="B7718" s="125" t="inlineStr">
        <is>
          <t>Homemade Lemonade</t>
        </is>
      </c>
      <c r="C7718" s="127" t="n">
        <v>61</v>
      </c>
      <c r="D7718" s="125" t="n"/>
    </row>
    <row r="7719">
      <c r="A7719" s="126" t="n">
        <v>46263</v>
      </c>
      <c r="B7719" s="125" t="inlineStr">
        <is>
          <t>Bruschetta</t>
        </is>
      </c>
      <c r="C7719" s="127" t="n">
        <v>31</v>
      </c>
      <c r="D7719" s="125" t="n"/>
    </row>
    <row r="7720">
      <c r="A7720" s="126" t="n">
        <v>46263</v>
      </c>
      <c r="B7720" s="125" t="inlineStr">
        <is>
          <t>Caesar Salad</t>
        </is>
      </c>
      <c r="C7720" s="127" t="n">
        <v>19</v>
      </c>
      <c r="D7720" s="125" t="n"/>
    </row>
    <row r="7721">
      <c r="A7721" s="126" t="n">
        <v>46263</v>
      </c>
      <c r="B7721" s="125" t="inlineStr">
        <is>
          <t>Tomato Soup</t>
        </is>
      </c>
      <c r="C7721" s="127" t="n">
        <v>7</v>
      </c>
      <c r="D7721" s="125" t="n"/>
    </row>
    <row r="7722">
      <c r="A7722" s="126" t="n">
        <v>46263</v>
      </c>
      <c r="B7722" s="125" t="inlineStr">
        <is>
          <t>Spaghetti Carbonara</t>
        </is>
      </c>
      <c r="C7722" s="127" t="n">
        <v>38</v>
      </c>
      <c r="D7722" s="125" t="n"/>
    </row>
    <row r="7723">
      <c r="A7723" s="126" t="n">
        <v>46263</v>
      </c>
      <c r="B7723" s="125" t="inlineStr">
        <is>
          <t>Pizza Margherita</t>
        </is>
      </c>
      <c r="C7723" s="127" t="n">
        <v>44</v>
      </c>
      <c r="D7723" s="125" t="n"/>
    </row>
    <row r="7724">
      <c r="A7724" s="126" t="n">
        <v>46263</v>
      </c>
      <c r="B7724" s="125" t="inlineStr">
        <is>
          <t>Wiener Schnitzel</t>
        </is>
      </c>
      <c r="C7724" s="127" t="n">
        <v>31</v>
      </c>
      <c r="D7724" s="125" t="n"/>
    </row>
    <row r="7725">
      <c r="A7725" s="126" t="n">
        <v>46263</v>
      </c>
      <c r="B7725" s="125" t="inlineStr">
        <is>
          <t>Salmon Fillet</t>
        </is>
      </c>
      <c r="C7725" s="127" t="n">
        <v>9</v>
      </c>
      <c r="D7725" s="125" t="n"/>
    </row>
    <row r="7726">
      <c r="A7726" s="126" t="n">
        <v>46263</v>
      </c>
      <c r="B7726" s="125" t="inlineStr">
        <is>
          <t>Mushroom Risotto</t>
        </is>
      </c>
      <c r="C7726" s="127" t="n">
        <v>10</v>
      </c>
      <c r="D7726" s="125" t="n"/>
    </row>
    <row r="7727">
      <c r="A7727" s="126" t="n">
        <v>46263</v>
      </c>
      <c r="B7727" s="125" t="inlineStr">
        <is>
          <t>Cheeseburger</t>
        </is>
      </c>
      <c r="C7727" s="127" t="n">
        <v>31</v>
      </c>
      <c r="D7727" s="125" t="n"/>
    </row>
    <row r="7728">
      <c r="A7728" s="126" t="n">
        <v>46263</v>
      </c>
      <c r="B7728" s="125" t="inlineStr">
        <is>
          <t>Tiramisu</t>
        </is>
      </c>
      <c r="C7728" s="127" t="n">
        <v>28</v>
      </c>
      <c r="D7728" s="125" t="n"/>
    </row>
    <row r="7729">
      <c r="A7729" s="126" t="n">
        <v>46263</v>
      </c>
      <c r="B7729" s="125" t="inlineStr">
        <is>
          <t>Chocolate Fondant</t>
        </is>
      </c>
      <c r="C7729" s="127" t="n">
        <v>7</v>
      </c>
      <c r="D7729" s="125" t="n"/>
    </row>
    <row r="7730">
      <c r="A7730" s="126" t="n">
        <v>46263</v>
      </c>
      <c r="B7730" s="125" t="inlineStr">
        <is>
          <t>Lemon Sorbet</t>
        </is>
      </c>
      <c r="C7730" s="127" t="n">
        <v>9</v>
      </c>
      <c r="D7730" s="125" t="n"/>
    </row>
    <row r="7731">
      <c r="A7731" s="126" t="n">
        <v>46263</v>
      </c>
      <c r="B7731" s="125" t="inlineStr">
        <is>
          <t>Espresso</t>
        </is>
      </c>
      <c r="C7731" s="127" t="n">
        <v>74</v>
      </c>
      <c r="D7731" s="125" t="n"/>
    </row>
    <row r="7732">
      <c r="A7732" s="126" t="n">
        <v>46263</v>
      </c>
      <c r="B7732" s="125" t="inlineStr">
        <is>
          <t>Cappuccino</t>
        </is>
      </c>
      <c r="C7732" s="127" t="n">
        <v>47</v>
      </c>
      <c r="D7732" s="125" t="n"/>
    </row>
    <row r="7733">
      <c r="A7733" s="126" t="n">
        <v>46263</v>
      </c>
      <c r="B7733" s="125" t="inlineStr">
        <is>
          <t>Homemade Lemonade</t>
        </is>
      </c>
      <c r="C7733" s="127" t="n">
        <v>62</v>
      </c>
      <c r="D7733" s="125" t="n"/>
    </row>
    <row r="7734">
      <c r="A7734" s="126" t="n">
        <v>46264</v>
      </c>
      <c r="B7734" s="125" t="inlineStr">
        <is>
          <t>Bruschetta</t>
        </is>
      </c>
      <c r="C7734" s="127" t="n">
        <v>23</v>
      </c>
      <c r="D7734" s="125" t="n"/>
    </row>
    <row r="7735">
      <c r="A7735" s="126" t="n">
        <v>46264</v>
      </c>
      <c r="B7735" s="125" t="inlineStr">
        <is>
          <t>Caesar Salad</t>
        </is>
      </c>
      <c r="C7735" s="127" t="n">
        <v>13</v>
      </c>
      <c r="D7735" s="125" t="n"/>
    </row>
    <row r="7736">
      <c r="A7736" s="126" t="n">
        <v>46264</v>
      </c>
      <c r="B7736" s="125" t="inlineStr">
        <is>
          <t>Tomato Soup</t>
        </is>
      </c>
      <c r="C7736" s="127" t="n">
        <v>3</v>
      </c>
      <c r="D7736" s="125" t="n"/>
    </row>
    <row r="7737">
      <c r="A7737" s="126" t="n">
        <v>46264</v>
      </c>
      <c r="B7737" s="125" t="inlineStr">
        <is>
          <t>Spaghetti Carbonara</t>
        </is>
      </c>
      <c r="C7737" s="127" t="n">
        <v>36</v>
      </c>
      <c r="D7737" s="125" t="n"/>
    </row>
    <row r="7738">
      <c r="A7738" s="126" t="n">
        <v>46264</v>
      </c>
      <c r="B7738" s="125" t="inlineStr">
        <is>
          <t>Pizza Margherita</t>
        </is>
      </c>
      <c r="C7738" s="127" t="n">
        <v>47</v>
      </c>
      <c r="D7738" s="125" t="n"/>
    </row>
    <row r="7739">
      <c r="A7739" s="126" t="n">
        <v>46264</v>
      </c>
      <c r="B7739" s="125" t="inlineStr">
        <is>
          <t>Wiener Schnitzel</t>
        </is>
      </c>
      <c r="C7739" s="127" t="n">
        <v>24</v>
      </c>
      <c r="D7739" s="125" t="n"/>
    </row>
    <row r="7740">
      <c r="A7740" s="126" t="n">
        <v>46264</v>
      </c>
      <c r="B7740" s="125" t="inlineStr">
        <is>
          <t>Salmon Fillet</t>
        </is>
      </c>
      <c r="C7740" s="127" t="n">
        <v>7</v>
      </c>
      <c r="D7740" s="125" t="n"/>
    </row>
    <row r="7741">
      <c r="A7741" s="126" t="n">
        <v>46264</v>
      </c>
      <c r="B7741" s="125" t="inlineStr">
        <is>
          <t>Mushroom Risotto</t>
        </is>
      </c>
      <c r="C7741" s="127" t="n">
        <v>9</v>
      </c>
      <c r="D7741" s="125" t="n"/>
    </row>
    <row r="7742">
      <c r="A7742" s="126" t="n">
        <v>46264</v>
      </c>
      <c r="B7742" s="125" t="inlineStr">
        <is>
          <t>Cheeseburger</t>
        </is>
      </c>
      <c r="C7742" s="127" t="n">
        <v>25</v>
      </c>
      <c r="D7742" s="125" t="n"/>
    </row>
    <row r="7743">
      <c r="A7743" s="126" t="n">
        <v>46264</v>
      </c>
      <c r="B7743" s="125" t="inlineStr">
        <is>
          <t>Tiramisu</t>
        </is>
      </c>
      <c r="C7743" s="127" t="n">
        <v>21</v>
      </c>
      <c r="D7743" s="125" t="n"/>
    </row>
    <row r="7744">
      <c r="A7744" s="126" t="n">
        <v>46264</v>
      </c>
      <c r="B7744" s="125" t="inlineStr">
        <is>
          <t>Chocolate Fondant</t>
        </is>
      </c>
      <c r="C7744" s="127" t="n">
        <v>9</v>
      </c>
      <c r="D7744" s="125" t="n"/>
    </row>
    <row r="7745">
      <c r="A7745" s="126" t="n">
        <v>46264</v>
      </c>
      <c r="B7745" s="125" t="inlineStr">
        <is>
          <t>Lemon Sorbet</t>
        </is>
      </c>
      <c r="C7745" s="127" t="n">
        <v>8</v>
      </c>
      <c r="D7745" s="125" t="n"/>
    </row>
    <row r="7746">
      <c r="A7746" s="126" t="n">
        <v>46264</v>
      </c>
      <c r="B7746" s="125" t="inlineStr">
        <is>
          <t>Espresso</t>
        </is>
      </c>
      <c r="C7746" s="127" t="n">
        <v>46</v>
      </c>
      <c r="D7746" s="125" t="n"/>
    </row>
    <row r="7747">
      <c r="A7747" s="126" t="n">
        <v>46264</v>
      </c>
      <c r="B7747" s="125" t="inlineStr">
        <is>
          <t>Cappuccino</t>
        </is>
      </c>
      <c r="C7747" s="127" t="n">
        <v>34</v>
      </c>
      <c r="D7747" s="125" t="n"/>
    </row>
    <row r="7748">
      <c r="A7748" s="126" t="n">
        <v>46264</v>
      </c>
      <c r="B7748" s="125" t="inlineStr">
        <is>
          <t>Homemade Lemonade</t>
        </is>
      </c>
      <c r="C7748" s="127" t="n">
        <v>64</v>
      </c>
      <c r="D7748" s="125" t="n"/>
    </row>
    <row r="7749">
      <c r="A7749" s="126" t="n">
        <v>46266</v>
      </c>
      <c r="B7749" s="125" t="inlineStr">
        <is>
          <t>Bruschetta</t>
        </is>
      </c>
      <c r="C7749" s="127" t="n">
        <v>9</v>
      </c>
      <c r="D7749" s="125" t="n"/>
    </row>
    <row r="7750">
      <c r="A7750" s="126" t="n">
        <v>46266</v>
      </c>
      <c r="B7750" s="125" t="inlineStr">
        <is>
          <t>Caesar Salad</t>
        </is>
      </c>
      <c r="C7750" s="127" t="n">
        <v>10</v>
      </c>
      <c r="D7750" s="125" t="n"/>
    </row>
    <row r="7751">
      <c r="A7751" s="126" t="n">
        <v>46266</v>
      </c>
      <c r="B7751" s="125" t="inlineStr">
        <is>
          <t>Tomato Soup</t>
        </is>
      </c>
      <c r="C7751" s="127" t="n">
        <v>5</v>
      </c>
      <c r="D7751" s="125" t="n"/>
    </row>
    <row r="7752">
      <c r="A7752" s="126" t="n">
        <v>46266</v>
      </c>
      <c r="B7752" s="125" t="inlineStr">
        <is>
          <t>Spaghetti Carbonara</t>
        </is>
      </c>
      <c r="C7752" s="127" t="n">
        <v>18</v>
      </c>
      <c r="D7752" s="125" t="n"/>
    </row>
    <row r="7753">
      <c r="A7753" s="126" t="n">
        <v>46266</v>
      </c>
      <c r="B7753" s="125" t="inlineStr">
        <is>
          <t>Pizza Margherita</t>
        </is>
      </c>
      <c r="C7753" s="127" t="n">
        <v>25</v>
      </c>
      <c r="D7753" s="125" t="n"/>
    </row>
    <row r="7754">
      <c r="A7754" s="126" t="n">
        <v>46266</v>
      </c>
      <c r="B7754" s="125" t="inlineStr">
        <is>
          <t>Wiener Schnitzel</t>
        </is>
      </c>
      <c r="C7754" s="127" t="n">
        <v>13</v>
      </c>
      <c r="D7754" s="125" t="n"/>
    </row>
    <row r="7755">
      <c r="A7755" s="126" t="n">
        <v>46266</v>
      </c>
      <c r="B7755" s="125" t="inlineStr">
        <is>
          <t>Salmon Fillet</t>
        </is>
      </c>
      <c r="C7755" s="127" t="n">
        <v>5</v>
      </c>
      <c r="D7755" s="125" t="n"/>
    </row>
    <row r="7756">
      <c r="A7756" s="126" t="n">
        <v>46266</v>
      </c>
      <c r="B7756" s="125" t="inlineStr">
        <is>
          <t>Mushroom Risotto</t>
        </is>
      </c>
      <c r="C7756" s="127" t="n">
        <v>2</v>
      </c>
      <c r="D7756" s="125" t="n"/>
    </row>
    <row r="7757">
      <c r="A7757" s="126" t="n">
        <v>46266</v>
      </c>
      <c r="B7757" s="125" t="inlineStr">
        <is>
          <t>Cheeseburger</t>
        </is>
      </c>
      <c r="C7757" s="127" t="n">
        <v>17</v>
      </c>
      <c r="D7757" s="125" t="n"/>
    </row>
    <row r="7758">
      <c r="A7758" s="126" t="n">
        <v>46266</v>
      </c>
      <c r="B7758" s="125" t="inlineStr">
        <is>
          <t>Tiramisu</t>
        </is>
      </c>
      <c r="C7758" s="127" t="n">
        <v>13</v>
      </c>
      <c r="D7758" s="125" t="n"/>
    </row>
    <row r="7759">
      <c r="A7759" s="126" t="n">
        <v>46266</v>
      </c>
      <c r="B7759" s="125" t="inlineStr">
        <is>
          <t>Chocolate Fondant</t>
        </is>
      </c>
      <c r="C7759" s="127" t="n">
        <v>4</v>
      </c>
      <c r="D7759" s="125" t="n"/>
    </row>
    <row r="7760">
      <c r="A7760" s="126" t="n">
        <v>46266</v>
      </c>
      <c r="B7760" s="125" t="inlineStr">
        <is>
          <t>Lemon Sorbet</t>
        </is>
      </c>
      <c r="C7760" s="127" t="n">
        <v>2</v>
      </c>
      <c r="D7760" s="125" t="n"/>
    </row>
    <row r="7761">
      <c r="A7761" s="126" t="n">
        <v>46266</v>
      </c>
      <c r="B7761" s="125" t="inlineStr">
        <is>
          <t>Espresso</t>
        </is>
      </c>
      <c r="C7761" s="127" t="n">
        <v>40</v>
      </c>
      <c r="D7761" s="125" t="n"/>
    </row>
    <row r="7762">
      <c r="A7762" s="126" t="n">
        <v>46266</v>
      </c>
      <c r="B7762" s="125" t="inlineStr">
        <is>
          <t>Cappuccino</t>
        </is>
      </c>
      <c r="C7762" s="127" t="n">
        <v>30</v>
      </c>
      <c r="D7762" s="125" t="n"/>
    </row>
    <row r="7763">
      <c r="A7763" s="126" t="n">
        <v>46266</v>
      </c>
      <c r="B7763" s="125" t="inlineStr">
        <is>
          <t>Homemade Lemonade</t>
        </is>
      </c>
      <c r="C7763" s="127" t="n">
        <v>18</v>
      </c>
      <c r="D7763" s="125" t="n"/>
    </row>
    <row r="7764">
      <c r="A7764" s="126" t="n">
        <v>46267</v>
      </c>
      <c r="B7764" s="125" t="inlineStr">
        <is>
          <t>Bruschetta</t>
        </is>
      </c>
      <c r="C7764" s="127" t="n">
        <v>13</v>
      </c>
      <c r="D7764" s="125" t="n"/>
    </row>
    <row r="7765">
      <c r="A7765" s="126" t="n">
        <v>46267</v>
      </c>
      <c r="B7765" s="125" t="inlineStr">
        <is>
          <t>Caesar Salad</t>
        </is>
      </c>
      <c r="C7765" s="127" t="n">
        <v>10</v>
      </c>
      <c r="D7765" s="125" t="n"/>
    </row>
    <row r="7766">
      <c r="A7766" s="126" t="n">
        <v>46267</v>
      </c>
      <c r="B7766" s="125" t="inlineStr">
        <is>
          <t>Tomato Soup</t>
        </is>
      </c>
      <c r="C7766" s="127" t="n">
        <v>7</v>
      </c>
      <c r="D7766" s="125" t="n"/>
    </row>
    <row r="7767">
      <c r="A7767" s="126" t="n">
        <v>46267</v>
      </c>
      <c r="B7767" s="125" t="inlineStr">
        <is>
          <t>Spaghetti Carbonara</t>
        </is>
      </c>
      <c r="C7767" s="127" t="n">
        <v>21</v>
      </c>
      <c r="D7767" s="125" t="n"/>
    </row>
    <row r="7768">
      <c r="A7768" s="126" t="n">
        <v>46267</v>
      </c>
      <c r="B7768" s="125" t="inlineStr">
        <is>
          <t>Pizza Margherita</t>
        </is>
      </c>
      <c r="C7768" s="127" t="n">
        <v>25</v>
      </c>
      <c r="D7768" s="125" t="n"/>
    </row>
    <row r="7769">
      <c r="A7769" s="126" t="n">
        <v>46267</v>
      </c>
      <c r="B7769" s="125" t="inlineStr">
        <is>
          <t>Wiener Schnitzel</t>
        </is>
      </c>
      <c r="C7769" s="127" t="n">
        <v>18</v>
      </c>
      <c r="D7769" s="125" t="n"/>
    </row>
    <row r="7770">
      <c r="A7770" s="126" t="n">
        <v>46267</v>
      </c>
      <c r="B7770" s="125" t="inlineStr">
        <is>
          <t>Salmon Fillet</t>
        </is>
      </c>
      <c r="C7770" s="127" t="n">
        <v>5</v>
      </c>
      <c r="D7770" s="125" t="n"/>
    </row>
    <row r="7771">
      <c r="A7771" s="126" t="n">
        <v>46267</v>
      </c>
      <c r="B7771" s="125" t="inlineStr">
        <is>
          <t>Mushroom Risotto</t>
        </is>
      </c>
      <c r="C7771" s="127" t="n">
        <v>4</v>
      </c>
      <c r="D7771" s="125" t="n"/>
    </row>
    <row r="7772">
      <c r="A7772" s="126" t="n">
        <v>46267</v>
      </c>
      <c r="B7772" s="125" t="inlineStr">
        <is>
          <t>Cheeseburger</t>
        </is>
      </c>
      <c r="C7772" s="127" t="n">
        <v>25</v>
      </c>
      <c r="D7772" s="125" t="n"/>
    </row>
    <row r="7773">
      <c r="A7773" s="126" t="n">
        <v>46267</v>
      </c>
      <c r="B7773" s="125" t="inlineStr">
        <is>
          <t>Tiramisu</t>
        </is>
      </c>
      <c r="C7773" s="127" t="n">
        <v>10</v>
      </c>
      <c r="D7773" s="125" t="n"/>
    </row>
    <row r="7774">
      <c r="A7774" s="126" t="n">
        <v>46267</v>
      </c>
      <c r="B7774" s="125" t="inlineStr">
        <is>
          <t>Chocolate Fondant</t>
        </is>
      </c>
      <c r="C7774" s="127" t="n">
        <v>6</v>
      </c>
      <c r="D7774" s="125" t="n"/>
    </row>
    <row r="7775">
      <c r="A7775" s="126" t="n">
        <v>46267</v>
      </c>
      <c r="B7775" s="125" t="inlineStr">
        <is>
          <t>Lemon Sorbet</t>
        </is>
      </c>
      <c r="C7775" s="127" t="n">
        <v>3</v>
      </c>
      <c r="D7775" s="125" t="n"/>
    </row>
    <row r="7776">
      <c r="A7776" s="126" t="n">
        <v>46267</v>
      </c>
      <c r="B7776" s="125" t="inlineStr">
        <is>
          <t>Espresso</t>
        </is>
      </c>
      <c r="C7776" s="127" t="n">
        <v>34</v>
      </c>
      <c r="D7776" s="125" t="n"/>
    </row>
    <row r="7777">
      <c r="A7777" s="126" t="n">
        <v>46267</v>
      </c>
      <c r="B7777" s="125" t="inlineStr">
        <is>
          <t>Cappuccino</t>
        </is>
      </c>
      <c r="C7777" s="127" t="n">
        <v>19</v>
      </c>
      <c r="D7777" s="125" t="n"/>
    </row>
    <row r="7778">
      <c r="A7778" s="126" t="n">
        <v>46267</v>
      </c>
      <c r="B7778" s="125" t="inlineStr">
        <is>
          <t>Homemade Lemonade</t>
        </is>
      </c>
      <c r="C7778" s="127" t="n">
        <v>18</v>
      </c>
      <c r="D7778" s="125" t="n"/>
    </row>
    <row r="7779">
      <c r="A7779" s="126" t="n">
        <v>46268</v>
      </c>
      <c r="B7779" s="125" t="inlineStr">
        <is>
          <t>Bruschetta</t>
        </is>
      </c>
      <c r="C7779" s="127" t="n">
        <v>13</v>
      </c>
      <c r="D7779" s="125" t="n"/>
    </row>
    <row r="7780">
      <c r="A7780" s="126" t="n">
        <v>46268</v>
      </c>
      <c r="B7780" s="125" t="inlineStr">
        <is>
          <t>Caesar Salad</t>
        </is>
      </c>
      <c r="C7780" s="127" t="n">
        <v>16</v>
      </c>
      <c r="D7780" s="125" t="n"/>
    </row>
    <row r="7781">
      <c r="A7781" s="126" t="n">
        <v>46268</v>
      </c>
      <c r="B7781" s="125" t="inlineStr">
        <is>
          <t>Tomato Soup</t>
        </is>
      </c>
      <c r="C7781" s="127" t="n">
        <v>8</v>
      </c>
      <c r="D7781" s="125" t="n"/>
    </row>
    <row r="7782">
      <c r="A7782" s="126" t="n">
        <v>46268</v>
      </c>
      <c r="B7782" s="125" t="inlineStr">
        <is>
          <t>Spaghetti Carbonara</t>
        </is>
      </c>
      <c r="C7782" s="127" t="n">
        <v>23</v>
      </c>
      <c r="D7782" s="125" t="n"/>
    </row>
    <row r="7783">
      <c r="A7783" s="126" t="n">
        <v>46268</v>
      </c>
      <c r="B7783" s="125" t="inlineStr">
        <is>
          <t>Pizza Margherita</t>
        </is>
      </c>
      <c r="C7783" s="127" t="n">
        <v>38</v>
      </c>
      <c r="D7783" s="125" t="n"/>
    </row>
    <row r="7784">
      <c r="A7784" s="126" t="n">
        <v>46268</v>
      </c>
      <c r="B7784" s="125" t="inlineStr">
        <is>
          <t>Wiener Schnitzel</t>
        </is>
      </c>
      <c r="C7784" s="127" t="n">
        <v>21</v>
      </c>
      <c r="D7784" s="125" t="n"/>
    </row>
    <row r="7785">
      <c r="A7785" s="126" t="n">
        <v>46268</v>
      </c>
      <c r="B7785" s="125" t="inlineStr">
        <is>
          <t>Salmon Fillet</t>
        </is>
      </c>
      <c r="C7785" s="127" t="n">
        <v>6</v>
      </c>
      <c r="D7785" s="125" t="n"/>
    </row>
    <row r="7786">
      <c r="A7786" s="126" t="n">
        <v>46268</v>
      </c>
      <c r="B7786" s="125" t="inlineStr">
        <is>
          <t>Mushroom Risotto</t>
        </is>
      </c>
      <c r="C7786" s="127" t="n">
        <v>5</v>
      </c>
      <c r="D7786" s="125" t="n"/>
    </row>
    <row r="7787">
      <c r="A7787" s="126" t="n">
        <v>46268</v>
      </c>
      <c r="B7787" s="125" t="inlineStr">
        <is>
          <t>Cheeseburger</t>
        </is>
      </c>
      <c r="C7787" s="127" t="n">
        <v>22</v>
      </c>
      <c r="D7787" s="125" t="n"/>
    </row>
    <row r="7788">
      <c r="A7788" s="126" t="n">
        <v>46268</v>
      </c>
      <c r="B7788" s="125" t="inlineStr">
        <is>
          <t>Tiramisu</t>
        </is>
      </c>
      <c r="C7788" s="127" t="n">
        <v>12</v>
      </c>
      <c r="D7788" s="125" t="n"/>
    </row>
    <row r="7789">
      <c r="A7789" s="126" t="n">
        <v>46268</v>
      </c>
      <c r="B7789" s="125" t="inlineStr">
        <is>
          <t>Chocolate Fondant</t>
        </is>
      </c>
      <c r="C7789" s="127" t="n">
        <v>6</v>
      </c>
      <c r="D7789" s="125" t="n"/>
    </row>
    <row r="7790">
      <c r="A7790" s="126" t="n">
        <v>46268</v>
      </c>
      <c r="B7790" s="125" t="inlineStr">
        <is>
          <t>Lemon Sorbet</t>
        </is>
      </c>
      <c r="C7790" s="127" t="n">
        <v>4</v>
      </c>
      <c r="D7790" s="125" t="n"/>
    </row>
    <row r="7791">
      <c r="A7791" s="126" t="n">
        <v>46268</v>
      </c>
      <c r="B7791" s="125" t="inlineStr">
        <is>
          <t>Espresso</t>
        </is>
      </c>
      <c r="C7791" s="127" t="n">
        <v>46</v>
      </c>
      <c r="D7791" s="125" t="n"/>
    </row>
    <row r="7792">
      <c r="A7792" s="126" t="n">
        <v>46268</v>
      </c>
      <c r="B7792" s="125" t="inlineStr">
        <is>
          <t>Cappuccino</t>
        </is>
      </c>
      <c r="C7792" s="127" t="n">
        <v>39</v>
      </c>
      <c r="D7792" s="125" t="n"/>
    </row>
    <row r="7793">
      <c r="A7793" s="126" t="n">
        <v>46268</v>
      </c>
      <c r="B7793" s="125" t="inlineStr">
        <is>
          <t>Homemade Lemonade</t>
        </is>
      </c>
      <c r="C7793" s="127" t="n">
        <v>20</v>
      </c>
      <c r="D7793" s="125" t="n"/>
    </row>
    <row r="7794">
      <c r="A7794" s="126" t="n">
        <v>46269</v>
      </c>
      <c r="B7794" s="125" t="inlineStr">
        <is>
          <t>Bruschetta</t>
        </is>
      </c>
      <c r="C7794" s="127" t="n">
        <v>21</v>
      </c>
      <c r="D7794" s="125" t="n"/>
    </row>
    <row r="7795">
      <c r="A7795" s="126" t="n">
        <v>46269</v>
      </c>
      <c r="B7795" s="125" t="inlineStr">
        <is>
          <t>Caesar Salad</t>
        </is>
      </c>
      <c r="C7795" s="127" t="n">
        <v>9</v>
      </c>
      <c r="D7795" s="125" t="n"/>
    </row>
    <row r="7796">
      <c r="A7796" s="126" t="n">
        <v>46269</v>
      </c>
      <c r="B7796" s="125" t="inlineStr">
        <is>
          <t>Tomato Soup</t>
        </is>
      </c>
      <c r="C7796" s="127" t="n">
        <v>8</v>
      </c>
      <c r="D7796" s="125" t="n"/>
    </row>
    <row r="7797">
      <c r="A7797" s="126" t="n">
        <v>46269</v>
      </c>
      <c r="B7797" s="125" t="inlineStr">
        <is>
          <t>Spaghetti Carbonara</t>
        </is>
      </c>
      <c r="C7797" s="127" t="n">
        <v>27</v>
      </c>
      <c r="D7797" s="125" t="n"/>
    </row>
    <row r="7798">
      <c r="A7798" s="126" t="n">
        <v>46269</v>
      </c>
      <c r="B7798" s="125" t="inlineStr">
        <is>
          <t>Pizza Margherita</t>
        </is>
      </c>
      <c r="C7798" s="127" t="n">
        <v>49</v>
      </c>
      <c r="D7798" s="125" t="n"/>
    </row>
    <row r="7799">
      <c r="A7799" s="126" t="n">
        <v>46269</v>
      </c>
      <c r="B7799" s="125" t="inlineStr">
        <is>
          <t>Wiener Schnitzel</t>
        </is>
      </c>
      <c r="C7799" s="127" t="n">
        <v>17</v>
      </c>
      <c r="D7799" s="125" t="n"/>
    </row>
    <row r="7800">
      <c r="A7800" s="126" t="n">
        <v>46269</v>
      </c>
      <c r="B7800" s="125" t="inlineStr">
        <is>
          <t>Salmon Fillet</t>
        </is>
      </c>
      <c r="C7800" s="127" t="n">
        <v>7</v>
      </c>
      <c r="D7800" s="125" t="n"/>
    </row>
    <row r="7801">
      <c r="A7801" s="126" t="n">
        <v>46269</v>
      </c>
      <c r="B7801" s="125" t="inlineStr">
        <is>
          <t>Mushroom Risotto</t>
        </is>
      </c>
      <c r="C7801" s="127" t="n">
        <v>6</v>
      </c>
      <c r="D7801" s="125" t="n"/>
    </row>
    <row r="7802">
      <c r="A7802" s="126" t="n">
        <v>46269</v>
      </c>
      <c r="B7802" s="125" t="inlineStr">
        <is>
          <t>Cheeseburger</t>
        </is>
      </c>
      <c r="C7802" s="127" t="n">
        <v>32</v>
      </c>
      <c r="D7802" s="125" t="n"/>
    </row>
    <row r="7803">
      <c r="A7803" s="126" t="n">
        <v>46269</v>
      </c>
      <c r="B7803" s="125" t="inlineStr">
        <is>
          <t>Tiramisu</t>
        </is>
      </c>
      <c r="C7803" s="127" t="n">
        <v>25</v>
      </c>
      <c r="D7803" s="125" t="n"/>
    </row>
    <row r="7804">
      <c r="A7804" s="126" t="n">
        <v>46269</v>
      </c>
      <c r="B7804" s="125" t="inlineStr">
        <is>
          <t>Chocolate Fondant</t>
        </is>
      </c>
      <c r="C7804" s="127" t="n">
        <v>7</v>
      </c>
      <c r="D7804" s="125" t="n"/>
    </row>
    <row r="7805">
      <c r="A7805" s="126" t="n">
        <v>46269</v>
      </c>
      <c r="B7805" s="125" t="inlineStr">
        <is>
          <t>Lemon Sorbet</t>
        </is>
      </c>
      <c r="C7805" s="127" t="n">
        <v>6</v>
      </c>
      <c r="D7805" s="125" t="n"/>
    </row>
    <row r="7806">
      <c r="A7806" s="126" t="n">
        <v>46269</v>
      </c>
      <c r="B7806" s="125" t="inlineStr">
        <is>
          <t>Espresso</t>
        </is>
      </c>
      <c r="C7806" s="127" t="n">
        <v>50</v>
      </c>
      <c r="D7806" s="125" t="n"/>
    </row>
    <row r="7807">
      <c r="A7807" s="126" t="n">
        <v>46269</v>
      </c>
      <c r="B7807" s="125" t="inlineStr">
        <is>
          <t>Cappuccino</t>
        </is>
      </c>
      <c r="C7807" s="127" t="n">
        <v>33</v>
      </c>
      <c r="D7807" s="125" t="n"/>
    </row>
    <row r="7808">
      <c r="A7808" s="126" t="n">
        <v>46269</v>
      </c>
      <c r="B7808" s="125" t="inlineStr">
        <is>
          <t>Homemade Lemonade</t>
        </is>
      </c>
      <c r="C7808" s="127" t="n">
        <v>30</v>
      </c>
      <c r="D7808" s="125" t="n"/>
    </row>
    <row r="7809">
      <c r="A7809" s="126" t="n">
        <v>46270</v>
      </c>
      <c r="B7809" s="125" t="inlineStr">
        <is>
          <t>Bruschetta</t>
        </is>
      </c>
      <c r="C7809" s="127" t="n">
        <v>21</v>
      </c>
      <c r="D7809" s="125" t="n"/>
    </row>
    <row r="7810">
      <c r="A7810" s="126" t="n">
        <v>46270</v>
      </c>
      <c r="B7810" s="125" t="inlineStr">
        <is>
          <t>Caesar Salad</t>
        </is>
      </c>
      <c r="C7810" s="127" t="n">
        <v>21</v>
      </c>
      <c r="D7810" s="125" t="n"/>
    </row>
    <row r="7811">
      <c r="A7811" s="126" t="n">
        <v>46270</v>
      </c>
      <c r="B7811" s="125" t="inlineStr">
        <is>
          <t>Tomato Soup</t>
        </is>
      </c>
      <c r="C7811" s="127" t="n">
        <v>10</v>
      </c>
      <c r="D7811" s="125" t="n"/>
    </row>
    <row r="7812">
      <c r="A7812" s="126" t="n">
        <v>46270</v>
      </c>
      <c r="B7812" s="125" t="inlineStr">
        <is>
          <t>Spaghetti Carbonara</t>
        </is>
      </c>
      <c r="C7812" s="127" t="n">
        <v>54</v>
      </c>
      <c r="D7812" s="125" t="n"/>
    </row>
    <row r="7813">
      <c r="A7813" s="126" t="n">
        <v>46270</v>
      </c>
      <c r="B7813" s="125" t="inlineStr">
        <is>
          <t>Pizza Margherita</t>
        </is>
      </c>
      <c r="C7813" s="127" t="n">
        <v>59</v>
      </c>
      <c r="D7813" s="125" t="n"/>
    </row>
    <row r="7814">
      <c r="A7814" s="126" t="n">
        <v>46270</v>
      </c>
      <c r="B7814" s="125" t="inlineStr">
        <is>
          <t>Wiener Schnitzel</t>
        </is>
      </c>
      <c r="C7814" s="127" t="n">
        <v>25</v>
      </c>
      <c r="D7814" s="125" t="n"/>
    </row>
    <row r="7815">
      <c r="A7815" s="126" t="n">
        <v>46270</v>
      </c>
      <c r="B7815" s="125" t="inlineStr">
        <is>
          <t>Salmon Fillet</t>
        </is>
      </c>
      <c r="C7815" s="127" t="n">
        <v>11</v>
      </c>
      <c r="D7815" s="125" t="n"/>
    </row>
    <row r="7816">
      <c r="A7816" s="126" t="n">
        <v>46270</v>
      </c>
      <c r="B7816" s="125" t="inlineStr">
        <is>
          <t>Mushroom Risotto</t>
        </is>
      </c>
      <c r="C7816" s="127" t="n">
        <v>9</v>
      </c>
      <c r="D7816" s="125" t="n"/>
    </row>
    <row r="7817">
      <c r="A7817" s="126" t="n">
        <v>46270</v>
      </c>
      <c r="B7817" s="125" t="inlineStr">
        <is>
          <t>Cheeseburger</t>
        </is>
      </c>
      <c r="C7817" s="127" t="n">
        <v>28</v>
      </c>
      <c r="D7817" s="125" t="n"/>
    </row>
    <row r="7818">
      <c r="A7818" s="126" t="n">
        <v>46270</v>
      </c>
      <c r="B7818" s="125" t="inlineStr">
        <is>
          <t>Tiramisu</t>
        </is>
      </c>
      <c r="C7818" s="127" t="n">
        <v>21</v>
      </c>
      <c r="D7818" s="125" t="n"/>
    </row>
    <row r="7819">
      <c r="A7819" s="126" t="n">
        <v>46270</v>
      </c>
      <c r="B7819" s="125" t="inlineStr">
        <is>
          <t>Chocolate Fondant</t>
        </is>
      </c>
      <c r="C7819" s="127" t="n">
        <v>8</v>
      </c>
      <c r="D7819" s="125" t="n"/>
    </row>
    <row r="7820">
      <c r="A7820" s="126" t="n">
        <v>46270</v>
      </c>
      <c r="B7820" s="125" t="inlineStr">
        <is>
          <t>Lemon Sorbet</t>
        </is>
      </c>
      <c r="C7820" s="127" t="n">
        <v>2</v>
      </c>
      <c r="D7820" s="125" t="n"/>
    </row>
    <row r="7821">
      <c r="A7821" s="126" t="n">
        <v>46270</v>
      </c>
      <c r="B7821" s="125" t="inlineStr">
        <is>
          <t>Espresso</t>
        </is>
      </c>
      <c r="C7821" s="127" t="n">
        <v>62</v>
      </c>
      <c r="D7821" s="125" t="n"/>
    </row>
    <row r="7822">
      <c r="A7822" s="126" t="n">
        <v>46270</v>
      </c>
      <c r="B7822" s="125" t="inlineStr">
        <is>
          <t>Cappuccino</t>
        </is>
      </c>
      <c r="C7822" s="127" t="n">
        <v>42</v>
      </c>
      <c r="D7822" s="125" t="n"/>
    </row>
    <row r="7823">
      <c r="A7823" s="126" t="n">
        <v>46270</v>
      </c>
      <c r="B7823" s="125" t="inlineStr">
        <is>
          <t>Homemade Lemonade</t>
        </is>
      </c>
      <c r="C7823" s="127" t="n">
        <v>40</v>
      </c>
      <c r="D7823" s="125" t="n"/>
    </row>
    <row r="7824">
      <c r="A7824" s="126" t="n">
        <v>46271</v>
      </c>
      <c r="B7824" s="125" t="inlineStr">
        <is>
          <t>Bruschetta</t>
        </is>
      </c>
      <c r="C7824" s="127" t="n">
        <v>15</v>
      </c>
      <c r="D7824" s="125" t="n"/>
    </row>
    <row r="7825">
      <c r="A7825" s="126" t="n">
        <v>46271</v>
      </c>
      <c r="B7825" s="125" t="inlineStr">
        <is>
          <t>Caesar Salad</t>
        </is>
      </c>
      <c r="C7825" s="127" t="n">
        <v>15</v>
      </c>
      <c r="D7825" s="125" t="n"/>
    </row>
    <row r="7826">
      <c r="A7826" s="126" t="n">
        <v>46271</v>
      </c>
      <c r="B7826" s="125" t="inlineStr">
        <is>
          <t>Tomato Soup</t>
        </is>
      </c>
      <c r="C7826" s="127" t="n">
        <v>9</v>
      </c>
      <c r="D7826" s="125" t="n"/>
    </row>
    <row r="7827">
      <c r="A7827" s="126" t="n">
        <v>46271</v>
      </c>
      <c r="B7827" s="125" t="inlineStr">
        <is>
          <t>Spaghetti Carbonara</t>
        </is>
      </c>
      <c r="C7827" s="127" t="n">
        <v>37</v>
      </c>
      <c r="D7827" s="125" t="n"/>
    </row>
    <row r="7828">
      <c r="A7828" s="126" t="n">
        <v>46271</v>
      </c>
      <c r="B7828" s="125" t="inlineStr">
        <is>
          <t>Pizza Margherita</t>
        </is>
      </c>
      <c r="C7828" s="127" t="n">
        <v>42</v>
      </c>
      <c r="D7828" s="125" t="n"/>
    </row>
    <row r="7829">
      <c r="A7829" s="126" t="n">
        <v>46271</v>
      </c>
      <c r="B7829" s="125" t="inlineStr">
        <is>
          <t>Wiener Schnitzel</t>
        </is>
      </c>
      <c r="C7829" s="127" t="n">
        <v>18</v>
      </c>
      <c r="D7829" s="125" t="n"/>
    </row>
    <row r="7830">
      <c r="A7830" s="126" t="n">
        <v>46271</v>
      </c>
      <c r="B7830" s="125" t="inlineStr">
        <is>
          <t>Salmon Fillet</t>
        </is>
      </c>
      <c r="C7830" s="127" t="n">
        <v>11</v>
      </c>
      <c r="D7830" s="125" t="n"/>
    </row>
    <row r="7831">
      <c r="A7831" s="126" t="n">
        <v>46271</v>
      </c>
      <c r="B7831" s="125" t="inlineStr">
        <is>
          <t>Mushroom Risotto</t>
        </is>
      </c>
      <c r="C7831" s="127" t="n">
        <v>8</v>
      </c>
      <c r="D7831" s="125" t="n"/>
    </row>
    <row r="7832">
      <c r="A7832" s="126" t="n">
        <v>46271</v>
      </c>
      <c r="B7832" s="125" t="inlineStr">
        <is>
          <t>Cheeseburger</t>
        </is>
      </c>
      <c r="C7832" s="127" t="n">
        <v>34</v>
      </c>
      <c r="D7832" s="125" t="n"/>
    </row>
    <row r="7833">
      <c r="A7833" s="126" t="n">
        <v>46271</v>
      </c>
      <c r="B7833" s="125" t="inlineStr">
        <is>
          <t>Tiramisu</t>
        </is>
      </c>
      <c r="C7833" s="127" t="n">
        <v>25</v>
      </c>
      <c r="D7833" s="125" t="n"/>
    </row>
    <row r="7834">
      <c r="A7834" s="126" t="n">
        <v>46271</v>
      </c>
      <c r="B7834" s="125" t="inlineStr">
        <is>
          <t>Chocolate Fondant</t>
        </is>
      </c>
      <c r="C7834" s="127" t="n">
        <v>10</v>
      </c>
      <c r="D7834" s="125" t="n"/>
    </row>
    <row r="7835">
      <c r="A7835" s="126" t="n">
        <v>46271</v>
      </c>
      <c r="B7835" s="125" t="inlineStr">
        <is>
          <t>Lemon Sorbet</t>
        </is>
      </c>
      <c r="C7835" s="127" t="n">
        <v>4</v>
      </c>
      <c r="D7835" s="125" t="n"/>
    </row>
    <row r="7836">
      <c r="A7836" s="126" t="n">
        <v>46271</v>
      </c>
      <c r="B7836" s="125" t="inlineStr">
        <is>
          <t>Espresso</t>
        </is>
      </c>
      <c r="C7836" s="127" t="n">
        <v>49</v>
      </c>
      <c r="D7836" s="125" t="n"/>
    </row>
    <row r="7837">
      <c r="A7837" s="126" t="n">
        <v>46271</v>
      </c>
      <c r="B7837" s="125" t="inlineStr">
        <is>
          <t>Cappuccino</t>
        </is>
      </c>
      <c r="C7837" s="127" t="n">
        <v>40</v>
      </c>
      <c r="D7837" s="125" t="n"/>
    </row>
    <row r="7838">
      <c r="A7838" s="126" t="n">
        <v>46271</v>
      </c>
      <c r="B7838" s="125" t="inlineStr">
        <is>
          <t>Homemade Lemonade</t>
        </is>
      </c>
      <c r="C7838" s="127" t="n">
        <v>19</v>
      </c>
      <c r="D7838" s="125" t="n"/>
    </row>
    <row r="7839">
      <c r="A7839" s="126" t="n">
        <v>46273</v>
      </c>
      <c r="B7839" s="125" t="inlineStr">
        <is>
          <t>Bruschetta</t>
        </is>
      </c>
      <c r="C7839" s="127" t="n">
        <v>12</v>
      </c>
      <c r="D7839" s="125" t="n"/>
    </row>
    <row r="7840">
      <c r="A7840" s="126" t="n">
        <v>46273</v>
      </c>
      <c r="B7840" s="125" t="inlineStr">
        <is>
          <t>Caesar Salad</t>
        </is>
      </c>
      <c r="C7840" s="127" t="n">
        <v>8</v>
      </c>
      <c r="D7840" s="125" t="n"/>
    </row>
    <row r="7841">
      <c r="A7841" s="126" t="n">
        <v>46273</v>
      </c>
      <c r="B7841" s="125" t="inlineStr">
        <is>
          <t>Tomato Soup</t>
        </is>
      </c>
      <c r="C7841" s="127" t="n">
        <v>5</v>
      </c>
      <c r="D7841" s="125" t="n"/>
    </row>
    <row r="7842">
      <c r="A7842" s="126" t="n">
        <v>46273</v>
      </c>
      <c r="B7842" s="125" t="inlineStr">
        <is>
          <t>Spaghetti Carbonara</t>
        </is>
      </c>
      <c r="C7842" s="127" t="n">
        <v>16</v>
      </c>
      <c r="D7842" s="125" t="n"/>
    </row>
    <row r="7843">
      <c r="A7843" s="126" t="n">
        <v>46273</v>
      </c>
      <c r="B7843" s="125" t="inlineStr">
        <is>
          <t>Pizza Margherita</t>
        </is>
      </c>
      <c r="C7843" s="127" t="n">
        <v>28</v>
      </c>
      <c r="D7843" s="125" t="n"/>
    </row>
    <row r="7844">
      <c r="A7844" s="126" t="n">
        <v>46273</v>
      </c>
      <c r="B7844" s="125" t="inlineStr">
        <is>
          <t>Wiener Schnitzel</t>
        </is>
      </c>
      <c r="C7844" s="127" t="n">
        <v>13</v>
      </c>
      <c r="D7844" s="125" t="n"/>
    </row>
    <row r="7845">
      <c r="A7845" s="126" t="n">
        <v>46273</v>
      </c>
      <c r="B7845" s="125" t="inlineStr">
        <is>
          <t>Salmon Fillet</t>
        </is>
      </c>
      <c r="C7845" s="127" t="n">
        <v>7</v>
      </c>
      <c r="D7845" s="125" t="n"/>
    </row>
    <row r="7846">
      <c r="A7846" s="126" t="n">
        <v>46273</v>
      </c>
      <c r="B7846" s="125" t="inlineStr">
        <is>
          <t>Mushroom Risotto</t>
        </is>
      </c>
      <c r="C7846" s="127" t="n">
        <v>4</v>
      </c>
      <c r="D7846" s="125" t="n"/>
    </row>
    <row r="7847">
      <c r="A7847" s="126" t="n">
        <v>46273</v>
      </c>
      <c r="B7847" s="125" t="inlineStr">
        <is>
          <t>Cheeseburger</t>
        </is>
      </c>
      <c r="C7847" s="127" t="n">
        <v>19</v>
      </c>
      <c r="D7847" s="125" t="n"/>
    </row>
    <row r="7848">
      <c r="A7848" s="126" t="n">
        <v>46273</v>
      </c>
      <c r="B7848" s="125" t="inlineStr">
        <is>
          <t>Tiramisu</t>
        </is>
      </c>
      <c r="C7848" s="127" t="n">
        <v>10</v>
      </c>
      <c r="D7848" s="125" t="n"/>
    </row>
    <row r="7849">
      <c r="A7849" s="126" t="n">
        <v>46273</v>
      </c>
      <c r="B7849" s="125" t="inlineStr">
        <is>
          <t>Chocolate Fondant</t>
        </is>
      </c>
      <c r="C7849" s="127" t="n">
        <v>5</v>
      </c>
      <c r="D7849" s="125" t="n"/>
    </row>
    <row r="7850">
      <c r="A7850" s="126" t="n">
        <v>46273</v>
      </c>
      <c r="B7850" s="125" t="inlineStr">
        <is>
          <t>Lemon Sorbet</t>
        </is>
      </c>
      <c r="C7850" s="127" t="n">
        <v>2</v>
      </c>
      <c r="D7850" s="125" t="n"/>
    </row>
    <row r="7851">
      <c r="A7851" s="126" t="n">
        <v>46273</v>
      </c>
      <c r="B7851" s="125" t="inlineStr">
        <is>
          <t>Espresso</t>
        </is>
      </c>
      <c r="C7851" s="127" t="n">
        <v>27</v>
      </c>
      <c r="D7851" s="125" t="n"/>
    </row>
    <row r="7852">
      <c r="A7852" s="126" t="n">
        <v>46273</v>
      </c>
      <c r="B7852" s="125" t="inlineStr">
        <is>
          <t>Cappuccino</t>
        </is>
      </c>
      <c r="C7852" s="127" t="n">
        <v>21</v>
      </c>
      <c r="D7852" s="125" t="n"/>
    </row>
    <row r="7853">
      <c r="A7853" s="126" t="n">
        <v>46273</v>
      </c>
      <c r="B7853" s="125" t="inlineStr">
        <is>
          <t>Homemade Lemonade</t>
        </is>
      </c>
      <c r="C7853" s="127" t="n">
        <v>14</v>
      </c>
      <c r="D7853" s="125" t="n"/>
    </row>
    <row r="7854">
      <c r="A7854" s="126" t="n">
        <v>46274</v>
      </c>
      <c r="B7854" s="125" t="inlineStr">
        <is>
          <t>Bruschetta</t>
        </is>
      </c>
      <c r="C7854" s="127" t="n">
        <v>14</v>
      </c>
      <c r="D7854" s="125" t="n"/>
    </row>
    <row r="7855">
      <c r="A7855" s="126" t="n">
        <v>46274</v>
      </c>
      <c r="B7855" s="125" t="inlineStr">
        <is>
          <t>Caesar Salad</t>
        </is>
      </c>
      <c r="C7855" s="127" t="n">
        <v>10</v>
      </c>
      <c r="D7855" s="125" t="n"/>
    </row>
    <row r="7856">
      <c r="A7856" s="126" t="n">
        <v>46274</v>
      </c>
      <c r="B7856" s="125" t="inlineStr">
        <is>
          <t>Tomato Soup</t>
        </is>
      </c>
      <c r="C7856" s="127" t="n">
        <v>5</v>
      </c>
      <c r="D7856" s="125" t="n"/>
    </row>
    <row r="7857">
      <c r="A7857" s="126" t="n">
        <v>46274</v>
      </c>
      <c r="B7857" s="125" t="inlineStr">
        <is>
          <t>Spaghetti Carbonara</t>
        </is>
      </c>
      <c r="C7857" s="127" t="n">
        <v>25</v>
      </c>
      <c r="D7857" s="125" t="n"/>
    </row>
    <row r="7858">
      <c r="A7858" s="126" t="n">
        <v>46274</v>
      </c>
      <c r="B7858" s="125" t="inlineStr">
        <is>
          <t>Pizza Margherita</t>
        </is>
      </c>
      <c r="C7858" s="127" t="n">
        <v>25</v>
      </c>
      <c r="D7858" s="125" t="n"/>
    </row>
    <row r="7859">
      <c r="A7859" s="126" t="n">
        <v>46274</v>
      </c>
      <c r="B7859" s="125" t="inlineStr">
        <is>
          <t>Wiener Schnitzel</t>
        </is>
      </c>
      <c r="C7859" s="127" t="n">
        <v>16</v>
      </c>
      <c r="D7859" s="125" t="n"/>
    </row>
    <row r="7860">
      <c r="A7860" s="126" t="n">
        <v>46274</v>
      </c>
      <c r="B7860" s="125" t="inlineStr">
        <is>
          <t>Salmon Fillet</t>
        </is>
      </c>
      <c r="C7860" s="127" t="n">
        <v>5</v>
      </c>
      <c r="D7860" s="125" t="n"/>
    </row>
    <row r="7861">
      <c r="A7861" s="126" t="n">
        <v>46274</v>
      </c>
      <c r="B7861" s="125" t="inlineStr">
        <is>
          <t>Mushroom Risotto</t>
        </is>
      </c>
      <c r="C7861" s="127" t="n">
        <v>4</v>
      </c>
      <c r="D7861" s="125" t="n"/>
    </row>
    <row r="7862">
      <c r="A7862" s="126" t="n">
        <v>46274</v>
      </c>
      <c r="B7862" s="125" t="inlineStr">
        <is>
          <t>Cheeseburger</t>
        </is>
      </c>
      <c r="C7862" s="127" t="n">
        <v>19</v>
      </c>
      <c r="D7862" s="125" t="n"/>
    </row>
    <row r="7863">
      <c r="A7863" s="126" t="n">
        <v>46274</v>
      </c>
      <c r="B7863" s="125" t="inlineStr">
        <is>
          <t>Tiramisu</t>
        </is>
      </c>
      <c r="C7863" s="127" t="n">
        <v>12</v>
      </c>
      <c r="D7863" s="125" t="n"/>
    </row>
    <row r="7864">
      <c r="A7864" s="126" t="n">
        <v>46274</v>
      </c>
      <c r="B7864" s="125" t="inlineStr">
        <is>
          <t>Chocolate Fondant</t>
        </is>
      </c>
      <c r="C7864" s="127" t="n">
        <v>5</v>
      </c>
      <c r="D7864" s="125" t="n"/>
    </row>
    <row r="7865">
      <c r="A7865" s="126" t="n">
        <v>46274</v>
      </c>
      <c r="B7865" s="125" t="inlineStr">
        <is>
          <t>Lemon Sorbet</t>
        </is>
      </c>
      <c r="C7865" s="127" t="n">
        <v>3</v>
      </c>
      <c r="D7865" s="125" t="n"/>
    </row>
    <row r="7866">
      <c r="A7866" s="126" t="n">
        <v>46274</v>
      </c>
      <c r="B7866" s="125" t="inlineStr">
        <is>
          <t>Espresso</t>
        </is>
      </c>
      <c r="C7866" s="127" t="n">
        <v>31</v>
      </c>
      <c r="D7866" s="125" t="n"/>
    </row>
    <row r="7867">
      <c r="A7867" s="126" t="n">
        <v>46274</v>
      </c>
      <c r="B7867" s="125" t="inlineStr">
        <is>
          <t>Cappuccino</t>
        </is>
      </c>
      <c r="C7867" s="127" t="n">
        <v>19</v>
      </c>
      <c r="D7867" s="125" t="n"/>
    </row>
    <row r="7868">
      <c r="A7868" s="126" t="n">
        <v>46274</v>
      </c>
      <c r="B7868" s="125" t="inlineStr">
        <is>
          <t>Homemade Lemonade</t>
        </is>
      </c>
      <c r="C7868" s="127" t="n">
        <v>18</v>
      </c>
      <c r="D7868" s="125" t="n"/>
    </row>
    <row r="7869">
      <c r="A7869" s="126" t="n">
        <v>46275</v>
      </c>
      <c r="B7869" s="125" t="inlineStr">
        <is>
          <t>Bruschetta</t>
        </is>
      </c>
      <c r="C7869" s="127" t="n">
        <v>15</v>
      </c>
      <c r="D7869" s="125" t="n"/>
    </row>
    <row r="7870">
      <c r="A7870" s="126" t="n">
        <v>46275</v>
      </c>
      <c r="B7870" s="125" t="inlineStr">
        <is>
          <t>Caesar Salad</t>
        </is>
      </c>
      <c r="C7870" s="127" t="n">
        <v>13</v>
      </c>
      <c r="D7870" s="125" t="n"/>
    </row>
    <row r="7871">
      <c r="A7871" s="126" t="n">
        <v>46275</v>
      </c>
      <c r="B7871" s="125" t="inlineStr">
        <is>
          <t>Tomato Soup</t>
        </is>
      </c>
      <c r="C7871" s="127" t="n">
        <v>7</v>
      </c>
      <c r="D7871" s="125" t="n"/>
    </row>
    <row r="7872">
      <c r="A7872" s="126" t="n">
        <v>46275</v>
      </c>
      <c r="B7872" s="125" t="inlineStr">
        <is>
          <t>Spaghetti Carbonara</t>
        </is>
      </c>
      <c r="C7872" s="127" t="n">
        <v>27</v>
      </c>
      <c r="D7872" s="125" t="n"/>
    </row>
    <row r="7873">
      <c r="A7873" s="126" t="n">
        <v>46275</v>
      </c>
      <c r="B7873" s="125" t="inlineStr">
        <is>
          <t>Pizza Margherita</t>
        </is>
      </c>
      <c r="C7873" s="127" t="n">
        <v>36</v>
      </c>
      <c r="D7873" s="125" t="n"/>
    </row>
    <row r="7874">
      <c r="A7874" s="126" t="n">
        <v>46275</v>
      </c>
      <c r="B7874" s="125" t="inlineStr">
        <is>
          <t>Wiener Schnitzel</t>
        </is>
      </c>
      <c r="C7874" s="127" t="n">
        <v>17</v>
      </c>
      <c r="D7874" s="125" t="n"/>
    </row>
    <row r="7875">
      <c r="A7875" s="126" t="n">
        <v>46275</v>
      </c>
      <c r="B7875" s="125" t="inlineStr">
        <is>
          <t>Salmon Fillet</t>
        </is>
      </c>
      <c r="C7875" s="127" t="n">
        <v>6</v>
      </c>
      <c r="D7875" s="125" t="n"/>
    </row>
    <row r="7876">
      <c r="A7876" s="126" t="n">
        <v>46275</v>
      </c>
      <c r="B7876" s="125" t="inlineStr">
        <is>
          <t>Mushroom Risotto</t>
        </is>
      </c>
      <c r="C7876" s="127" t="n">
        <v>6</v>
      </c>
      <c r="D7876" s="125" t="n"/>
    </row>
    <row r="7877">
      <c r="A7877" s="126" t="n">
        <v>46275</v>
      </c>
      <c r="B7877" s="125" t="inlineStr">
        <is>
          <t>Cheeseburger</t>
        </is>
      </c>
      <c r="C7877" s="127" t="n">
        <v>21</v>
      </c>
      <c r="D7877" s="125" t="n"/>
    </row>
    <row r="7878">
      <c r="A7878" s="126" t="n">
        <v>46275</v>
      </c>
      <c r="B7878" s="125" t="inlineStr">
        <is>
          <t>Tiramisu</t>
        </is>
      </c>
      <c r="C7878" s="127" t="n">
        <v>16</v>
      </c>
      <c r="D7878" s="125" t="n"/>
    </row>
    <row r="7879">
      <c r="A7879" s="126" t="n">
        <v>46275</v>
      </c>
      <c r="B7879" s="125" t="inlineStr">
        <is>
          <t>Chocolate Fondant</t>
        </is>
      </c>
      <c r="C7879" s="127" t="n">
        <v>7</v>
      </c>
      <c r="D7879" s="125" t="n"/>
    </row>
    <row r="7880">
      <c r="A7880" s="126" t="n">
        <v>46275</v>
      </c>
      <c r="B7880" s="125" t="inlineStr">
        <is>
          <t>Lemon Sorbet</t>
        </is>
      </c>
      <c r="C7880" s="127" t="n">
        <v>4</v>
      </c>
      <c r="D7880" s="125" t="n"/>
    </row>
    <row r="7881">
      <c r="A7881" s="126" t="n">
        <v>46275</v>
      </c>
      <c r="B7881" s="125" t="inlineStr">
        <is>
          <t>Espresso</t>
        </is>
      </c>
      <c r="C7881" s="127" t="n">
        <v>45</v>
      </c>
      <c r="D7881" s="125" t="n"/>
    </row>
    <row r="7882">
      <c r="A7882" s="126" t="n">
        <v>46275</v>
      </c>
      <c r="B7882" s="125" t="inlineStr">
        <is>
          <t>Cappuccino</t>
        </is>
      </c>
      <c r="C7882" s="127" t="n">
        <v>26</v>
      </c>
      <c r="D7882" s="125" t="n"/>
    </row>
    <row r="7883">
      <c r="A7883" s="126" t="n">
        <v>46275</v>
      </c>
      <c r="B7883" s="125" t="inlineStr">
        <is>
          <t>Homemade Lemonade</t>
        </is>
      </c>
      <c r="C7883" s="127" t="n">
        <v>20</v>
      </c>
      <c r="D7883" s="125" t="n"/>
    </row>
    <row r="7884">
      <c r="A7884" s="126" t="n">
        <v>46276</v>
      </c>
      <c r="B7884" s="125" t="inlineStr">
        <is>
          <t>Bruschetta</t>
        </is>
      </c>
      <c r="C7884" s="127" t="n">
        <v>21</v>
      </c>
      <c r="D7884" s="125" t="n"/>
    </row>
    <row r="7885">
      <c r="A7885" s="126" t="n">
        <v>46276</v>
      </c>
      <c r="B7885" s="125" t="inlineStr">
        <is>
          <t>Caesar Salad</t>
        </is>
      </c>
      <c r="C7885" s="127" t="n">
        <v>12</v>
      </c>
      <c r="D7885" s="125" t="n"/>
    </row>
    <row r="7886">
      <c r="A7886" s="126" t="n">
        <v>46276</v>
      </c>
      <c r="B7886" s="125" t="inlineStr">
        <is>
          <t>Tomato Soup</t>
        </is>
      </c>
      <c r="C7886" s="127" t="n">
        <v>7</v>
      </c>
      <c r="D7886" s="125" t="n"/>
    </row>
    <row r="7887">
      <c r="A7887" s="126" t="n">
        <v>46276</v>
      </c>
      <c r="B7887" s="125" t="inlineStr">
        <is>
          <t>Spaghetti Carbonara</t>
        </is>
      </c>
      <c r="C7887" s="127" t="n">
        <v>38</v>
      </c>
      <c r="D7887" s="125" t="n"/>
    </row>
    <row r="7888">
      <c r="A7888" s="126" t="n">
        <v>46276</v>
      </c>
      <c r="B7888" s="125" t="inlineStr">
        <is>
          <t>Pizza Margherita</t>
        </is>
      </c>
      <c r="C7888" s="127" t="n">
        <v>38</v>
      </c>
      <c r="D7888" s="125" t="n"/>
    </row>
    <row r="7889">
      <c r="A7889" s="126" t="n">
        <v>46276</v>
      </c>
      <c r="B7889" s="125" t="inlineStr">
        <is>
          <t>Wiener Schnitzel</t>
        </is>
      </c>
      <c r="C7889" s="127" t="n">
        <v>20</v>
      </c>
      <c r="D7889" s="125" t="n"/>
    </row>
    <row r="7890">
      <c r="A7890" s="126" t="n">
        <v>46276</v>
      </c>
      <c r="B7890" s="125" t="inlineStr">
        <is>
          <t>Salmon Fillet</t>
        </is>
      </c>
      <c r="C7890" s="127" t="n">
        <v>10</v>
      </c>
      <c r="D7890" s="125" t="n"/>
    </row>
    <row r="7891">
      <c r="A7891" s="126" t="n">
        <v>46276</v>
      </c>
      <c r="B7891" s="125" t="inlineStr">
        <is>
          <t>Mushroom Risotto</t>
        </is>
      </c>
      <c r="C7891" s="127" t="n">
        <v>8</v>
      </c>
      <c r="D7891" s="125" t="n"/>
    </row>
    <row r="7892">
      <c r="A7892" s="126" t="n">
        <v>46276</v>
      </c>
      <c r="B7892" s="125" t="inlineStr">
        <is>
          <t>Cheeseburger</t>
        </is>
      </c>
      <c r="C7892" s="127" t="n">
        <v>35</v>
      </c>
      <c r="D7892" s="125" t="n"/>
    </row>
    <row r="7893">
      <c r="A7893" s="126" t="n">
        <v>46276</v>
      </c>
      <c r="B7893" s="125" t="inlineStr">
        <is>
          <t>Tiramisu</t>
        </is>
      </c>
      <c r="C7893" s="127" t="n">
        <v>20</v>
      </c>
      <c r="D7893" s="125" t="n"/>
    </row>
    <row r="7894">
      <c r="A7894" s="126" t="n">
        <v>46276</v>
      </c>
      <c r="B7894" s="125" t="inlineStr">
        <is>
          <t>Chocolate Fondant</t>
        </is>
      </c>
      <c r="C7894" s="127" t="n">
        <v>8</v>
      </c>
      <c r="D7894" s="125" t="n"/>
    </row>
    <row r="7895">
      <c r="A7895" s="126" t="n">
        <v>46276</v>
      </c>
      <c r="B7895" s="125" t="inlineStr">
        <is>
          <t>Lemon Sorbet</t>
        </is>
      </c>
      <c r="C7895" s="127" t="n">
        <v>4</v>
      </c>
      <c r="D7895" s="125" t="n"/>
    </row>
    <row r="7896">
      <c r="A7896" s="126" t="n">
        <v>46276</v>
      </c>
      <c r="B7896" s="125" t="inlineStr">
        <is>
          <t>Espresso</t>
        </is>
      </c>
      <c r="C7896" s="127" t="n">
        <v>51</v>
      </c>
      <c r="D7896" s="125" t="n"/>
    </row>
    <row r="7897">
      <c r="A7897" s="126" t="n">
        <v>46276</v>
      </c>
      <c r="B7897" s="125" t="inlineStr">
        <is>
          <t>Cappuccino</t>
        </is>
      </c>
      <c r="C7897" s="127" t="n">
        <v>25</v>
      </c>
      <c r="D7897" s="125" t="n"/>
    </row>
    <row r="7898">
      <c r="A7898" s="126" t="n">
        <v>46276</v>
      </c>
      <c r="B7898" s="125" t="inlineStr">
        <is>
          <t>Homemade Lemonade</t>
        </is>
      </c>
      <c r="C7898" s="127" t="n">
        <v>25</v>
      </c>
      <c r="D7898" s="125" t="n"/>
    </row>
    <row r="7899">
      <c r="A7899" s="126" t="n">
        <v>46277</v>
      </c>
      <c r="B7899" s="125" t="inlineStr">
        <is>
          <t>Bruschetta</t>
        </is>
      </c>
      <c r="C7899" s="127" t="n">
        <v>24</v>
      </c>
      <c r="D7899" s="125" t="n"/>
    </row>
    <row r="7900">
      <c r="A7900" s="126" t="n">
        <v>46277</v>
      </c>
      <c r="B7900" s="125" t="inlineStr">
        <is>
          <t>Caesar Salad</t>
        </is>
      </c>
      <c r="C7900" s="127" t="n">
        <v>15</v>
      </c>
      <c r="D7900" s="125" t="n"/>
    </row>
    <row r="7901">
      <c r="A7901" s="126" t="n">
        <v>46277</v>
      </c>
      <c r="B7901" s="125" t="inlineStr">
        <is>
          <t>Tomato Soup</t>
        </is>
      </c>
      <c r="C7901" s="127" t="n">
        <v>10</v>
      </c>
      <c r="D7901" s="125" t="n"/>
    </row>
    <row r="7902">
      <c r="A7902" s="126" t="n">
        <v>46277</v>
      </c>
      <c r="B7902" s="125" t="inlineStr">
        <is>
          <t>Spaghetti Carbonara</t>
        </is>
      </c>
      <c r="C7902" s="127" t="n">
        <v>40</v>
      </c>
      <c r="D7902" s="125" t="n"/>
    </row>
    <row r="7903">
      <c r="A7903" s="126" t="n">
        <v>46277</v>
      </c>
      <c r="B7903" s="125" t="inlineStr">
        <is>
          <t>Pizza Margherita</t>
        </is>
      </c>
      <c r="C7903" s="127" t="n">
        <v>53</v>
      </c>
      <c r="D7903" s="125" t="n"/>
    </row>
    <row r="7904">
      <c r="A7904" s="126" t="n">
        <v>46277</v>
      </c>
      <c r="B7904" s="125" t="inlineStr">
        <is>
          <t>Wiener Schnitzel</t>
        </is>
      </c>
      <c r="C7904" s="127" t="n">
        <v>25</v>
      </c>
      <c r="D7904" s="125" t="n"/>
    </row>
    <row r="7905">
      <c r="A7905" s="126" t="n">
        <v>46277</v>
      </c>
      <c r="B7905" s="125" t="inlineStr">
        <is>
          <t>Salmon Fillet</t>
        </is>
      </c>
      <c r="C7905" s="127" t="n">
        <v>8</v>
      </c>
      <c r="D7905" s="125" t="n"/>
    </row>
    <row r="7906">
      <c r="A7906" s="126" t="n">
        <v>46277</v>
      </c>
      <c r="B7906" s="125" t="inlineStr">
        <is>
          <t>Mushroom Risotto</t>
        </is>
      </c>
      <c r="C7906" s="127" t="n">
        <v>12</v>
      </c>
      <c r="D7906" s="125" t="n"/>
    </row>
    <row r="7907">
      <c r="A7907" s="126" t="n">
        <v>46277</v>
      </c>
      <c r="B7907" s="125" t="inlineStr">
        <is>
          <t>Cheeseburger</t>
        </is>
      </c>
      <c r="C7907" s="127" t="n">
        <v>30</v>
      </c>
      <c r="D7907" s="125" t="n"/>
    </row>
    <row r="7908">
      <c r="A7908" s="126" t="n">
        <v>46277</v>
      </c>
      <c r="B7908" s="125" t="inlineStr">
        <is>
          <t>Tiramisu</t>
        </is>
      </c>
      <c r="C7908" s="127" t="n">
        <v>32</v>
      </c>
      <c r="D7908" s="125" t="n"/>
    </row>
    <row r="7909">
      <c r="A7909" s="126" t="n">
        <v>46277</v>
      </c>
      <c r="B7909" s="125" t="inlineStr">
        <is>
          <t>Chocolate Fondant</t>
        </is>
      </c>
      <c r="C7909" s="127" t="n">
        <v>7</v>
      </c>
      <c r="D7909" s="125" t="n"/>
    </row>
    <row r="7910">
      <c r="A7910" s="126" t="n">
        <v>46277</v>
      </c>
      <c r="B7910" s="125" t="inlineStr">
        <is>
          <t>Lemon Sorbet</t>
        </is>
      </c>
      <c r="C7910" s="127" t="n">
        <v>5</v>
      </c>
      <c r="D7910" s="125" t="n"/>
    </row>
    <row r="7911">
      <c r="A7911" s="126" t="n">
        <v>46277</v>
      </c>
      <c r="B7911" s="125" t="inlineStr">
        <is>
          <t>Espresso</t>
        </is>
      </c>
      <c r="C7911" s="127" t="n">
        <v>54</v>
      </c>
      <c r="D7911" s="125" t="n"/>
    </row>
    <row r="7912">
      <c r="A7912" s="126" t="n">
        <v>46277</v>
      </c>
      <c r="B7912" s="125" t="inlineStr">
        <is>
          <t>Cappuccino</t>
        </is>
      </c>
      <c r="C7912" s="127" t="n">
        <v>59</v>
      </c>
      <c r="D7912" s="125" t="n"/>
    </row>
    <row r="7913">
      <c r="A7913" s="126" t="n">
        <v>46277</v>
      </c>
      <c r="B7913" s="125" t="inlineStr">
        <is>
          <t>Homemade Lemonade</t>
        </is>
      </c>
      <c r="C7913" s="127" t="n">
        <v>44</v>
      </c>
      <c r="D7913" s="125" t="n"/>
    </row>
    <row r="7914">
      <c r="A7914" s="126" t="n">
        <v>46278</v>
      </c>
      <c r="B7914" s="125" t="inlineStr">
        <is>
          <t>Bruschetta</t>
        </is>
      </c>
      <c r="C7914" s="127" t="n">
        <v>20</v>
      </c>
      <c r="D7914" s="125" t="n"/>
    </row>
    <row r="7915">
      <c r="A7915" s="126" t="n">
        <v>46278</v>
      </c>
      <c r="B7915" s="125" t="inlineStr">
        <is>
          <t>Caesar Salad</t>
        </is>
      </c>
      <c r="C7915" s="127" t="n">
        <v>12</v>
      </c>
      <c r="D7915" s="125" t="n"/>
    </row>
    <row r="7916">
      <c r="A7916" s="126" t="n">
        <v>46278</v>
      </c>
      <c r="B7916" s="125" t="inlineStr">
        <is>
          <t>Tomato Soup</t>
        </is>
      </c>
      <c r="C7916" s="127" t="n">
        <v>7</v>
      </c>
      <c r="D7916" s="125" t="n"/>
    </row>
    <row r="7917">
      <c r="A7917" s="126" t="n">
        <v>46278</v>
      </c>
      <c r="B7917" s="125" t="inlineStr">
        <is>
          <t>Spaghetti Carbonara</t>
        </is>
      </c>
      <c r="C7917" s="127" t="n">
        <v>28</v>
      </c>
      <c r="D7917" s="125" t="n"/>
    </row>
    <row r="7918">
      <c r="A7918" s="126" t="n">
        <v>46278</v>
      </c>
      <c r="B7918" s="125" t="inlineStr">
        <is>
          <t>Pizza Margherita</t>
        </is>
      </c>
      <c r="C7918" s="127" t="n">
        <v>36</v>
      </c>
      <c r="D7918" s="125" t="n"/>
    </row>
    <row r="7919">
      <c r="A7919" s="126" t="n">
        <v>46278</v>
      </c>
      <c r="B7919" s="125" t="inlineStr">
        <is>
          <t>Wiener Schnitzel</t>
        </is>
      </c>
      <c r="C7919" s="127" t="n">
        <v>23</v>
      </c>
      <c r="D7919" s="125" t="n"/>
    </row>
    <row r="7920">
      <c r="A7920" s="126" t="n">
        <v>46278</v>
      </c>
      <c r="B7920" s="125" t="inlineStr">
        <is>
          <t>Salmon Fillet</t>
        </is>
      </c>
      <c r="C7920" s="127" t="n">
        <v>7</v>
      </c>
      <c r="D7920" s="125" t="n"/>
    </row>
    <row r="7921">
      <c r="A7921" s="126" t="n">
        <v>46278</v>
      </c>
      <c r="B7921" s="125" t="inlineStr">
        <is>
          <t>Mushroom Risotto</t>
        </is>
      </c>
      <c r="C7921" s="127" t="n">
        <v>6</v>
      </c>
      <c r="D7921" s="125" t="n"/>
    </row>
    <row r="7922">
      <c r="A7922" s="126" t="n">
        <v>46278</v>
      </c>
      <c r="B7922" s="125" t="inlineStr">
        <is>
          <t>Cheeseburger</t>
        </is>
      </c>
      <c r="C7922" s="127" t="n">
        <v>35</v>
      </c>
      <c r="D7922" s="125" t="n"/>
    </row>
    <row r="7923">
      <c r="A7923" s="126" t="n">
        <v>46278</v>
      </c>
      <c r="B7923" s="125" t="inlineStr">
        <is>
          <t>Tiramisu</t>
        </is>
      </c>
      <c r="C7923" s="127" t="n">
        <v>25</v>
      </c>
      <c r="D7923" s="125" t="n"/>
    </row>
    <row r="7924">
      <c r="A7924" s="126" t="n">
        <v>46278</v>
      </c>
      <c r="B7924" s="125" t="inlineStr">
        <is>
          <t>Chocolate Fondant</t>
        </is>
      </c>
      <c r="C7924" s="127" t="n">
        <v>5</v>
      </c>
      <c r="D7924" s="125" t="n"/>
    </row>
    <row r="7925">
      <c r="A7925" s="126" t="n">
        <v>46278</v>
      </c>
      <c r="B7925" s="125" t="inlineStr">
        <is>
          <t>Lemon Sorbet</t>
        </is>
      </c>
      <c r="C7925" s="127" t="n">
        <v>3</v>
      </c>
      <c r="D7925" s="125" t="n"/>
    </row>
    <row r="7926">
      <c r="A7926" s="126" t="n">
        <v>46278</v>
      </c>
      <c r="B7926" s="125" t="inlineStr">
        <is>
          <t>Espresso</t>
        </is>
      </c>
      <c r="C7926" s="127" t="n">
        <v>42</v>
      </c>
      <c r="D7926" s="125" t="n"/>
    </row>
    <row r="7927">
      <c r="A7927" s="126" t="n">
        <v>46278</v>
      </c>
      <c r="B7927" s="125" t="inlineStr">
        <is>
          <t>Cappuccino</t>
        </is>
      </c>
      <c r="C7927" s="127" t="n">
        <v>44</v>
      </c>
      <c r="D7927" s="125" t="n"/>
    </row>
    <row r="7928">
      <c r="A7928" s="126" t="n">
        <v>46278</v>
      </c>
      <c r="B7928" s="125" t="inlineStr">
        <is>
          <t>Homemade Lemonade</t>
        </is>
      </c>
      <c r="C7928" s="127" t="n">
        <v>25</v>
      </c>
      <c r="D7928" s="125" t="n"/>
    </row>
    <row r="7929">
      <c r="A7929" s="126" t="n">
        <v>46280</v>
      </c>
      <c r="B7929" s="125" t="inlineStr">
        <is>
          <t>Bruschetta</t>
        </is>
      </c>
      <c r="C7929" s="127" t="n">
        <v>14</v>
      </c>
      <c r="D7929" s="125" t="n"/>
    </row>
    <row r="7930">
      <c r="A7930" s="126" t="n">
        <v>46280</v>
      </c>
      <c r="B7930" s="125" t="inlineStr">
        <is>
          <t>Caesar Salad</t>
        </is>
      </c>
      <c r="C7930" s="127" t="n">
        <v>10</v>
      </c>
      <c r="D7930" s="125" t="n"/>
    </row>
    <row r="7931">
      <c r="A7931" s="126" t="n">
        <v>46280</v>
      </c>
      <c r="B7931" s="125" t="inlineStr">
        <is>
          <t>Tomato Soup</t>
        </is>
      </c>
      <c r="C7931" s="127" t="n">
        <v>6</v>
      </c>
      <c r="D7931" s="125" t="n"/>
    </row>
    <row r="7932">
      <c r="A7932" s="126" t="n">
        <v>46280</v>
      </c>
      <c r="B7932" s="125" t="inlineStr">
        <is>
          <t>Spaghetti Carbonara</t>
        </is>
      </c>
      <c r="C7932" s="127" t="n">
        <v>17</v>
      </c>
      <c r="D7932" s="125" t="n"/>
    </row>
    <row r="7933">
      <c r="A7933" s="126" t="n">
        <v>46280</v>
      </c>
      <c r="B7933" s="125" t="inlineStr">
        <is>
          <t>Pizza Margherita</t>
        </is>
      </c>
      <c r="C7933" s="127" t="n">
        <v>23</v>
      </c>
      <c r="D7933" s="125" t="n"/>
    </row>
    <row r="7934">
      <c r="A7934" s="126" t="n">
        <v>46280</v>
      </c>
      <c r="B7934" s="125" t="inlineStr">
        <is>
          <t>Wiener Schnitzel</t>
        </is>
      </c>
      <c r="C7934" s="127" t="n">
        <v>17</v>
      </c>
      <c r="D7934" s="125" t="n"/>
    </row>
    <row r="7935">
      <c r="A7935" s="126" t="n">
        <v>46280</v>
      </c>
      <c r="B7935" s="125" t="inlineStr">
        <is>
          <t>Salmon Fillet</t>
        </is>
      </c>
      <c r="C7935" s="127" t="n">
        <v>6</v>
      </c>
      <c r="D7935" s="125" t="n"/>
    </row>
    <row r="7936">
      <c r="A7936" s="126" t="n">
        <v>46280</v>
      </c>
      <c r="B7936" s="125" t="inlineStr">
        <is>
          <t>Mushroom Risotto</t>
        </is>
      </c>
      <c r="C7936" s="127" t="n">
        <v>2</v>
      </c>
      <c r="D7936" s="125" t="n"/>
    </row>
    <row r="7937">
      <c r="A7937" s="126" t="n">
        <v>46280</v>
      </c>
      <c r="B7937" s="125" t="inlineStr">
        <is>
          <t>Cheeseburger</t>
        </is>
      </c>
      <c r="C7937" s="127" t="n">
        <v>17</v>
      </c>
      <c r="D7937" s="125" t="n"/>
    </row>
    <row r="7938">
      <c r="A7938" s="126" t="n">
        <v>46280</v>
      </c>
      <c r="B7938" s="125" t="inlineStr">
        <is>
          <t>Tiramisu</t>
        </is>
      </c>
      <c r="C7938" s="127" t="n">
        <v>13</v>
      </c>
      <c r="D7938" s="125" t="n"/>
    </row>
    <row r="7939">
      <c r="A7939" s="126" t="n">
        <v>46280</v>
      </c>
      <c r="B7939" s="125" t="inlineStr">
        <is>
          <t>Chocolate Fondant</t>
        </is>
      </c>
      <c r="C7939" s="127" t="n">
        <v>6</v>
      </c>
      <c r="D7939" s="125" t="n"/>
    </row>
    <row r="7940">
      <c r="A7940" s="126" t="n">
        <v>46280</v>
      </c>
      <c r="B7940" s="125" t="inlineStr">
        <is>
          <t>Lemon Sorbet</t>
        </is>
      </c>
      <c r="C7940" s="127" t="n">
        <v>2</v>
      </c>
      <c r="D7940" s="125" t="n"/>
    </row>
    <row r="7941">
      <c r="A7941" s="126" t="n">
        <v>46280</v>
      </c>
      <c r="B7941" s="125" t="inlineStr">
        <is>
          <t>Espresso</t>
        </is>
      </c>
      <c r="C7941" s="127" t="n">
        <v>37</v>
      </c>
      <c r="D7941" s="125" t="n"/>
    </row>
    <row r="7942">
      <c r="A7942" s="126" t="n">
        <v>46280</v>
      </c>
      <c r="B7942" s="125" t="inlineStr">
        <is>
          <t>Cappuccino</t>
        </is>
      </c>
      <c r="C7942" s="127" t="n">
        <v>23</v>
      </c>
      <c r="D7942" s="125" t="n"/>
    </row>
    <row r="7943">
      <c r="A7943" s="126" t="n">
        <v>46280</v>
      </c>
      <c r="B7943" s="125" t="inlineStr">
        <is>
          <t>Homemade Lemonade</t>
        </is>
      </c>
      <c r="C7943" s="127" t="n">
        <v>21</v>
      </c>
      <c r="D7943" s="125" t="n"/>
    </row>
    <row r="7944">
      <c r="A7944" s="126" t="n">
        <v>46281</v>
      </c>
      <c r="B7944" s="125" t="inlineStr">
        <is>
          <t>Bruschetta</t>
        </is>
      </c>
      <c r="C7944" s="127" t="n">
        <v>13</v>
      </c>
      <c r="D7944" s="125" t="n"/>
    </row>
    <row r="7945">
      <c r="A7945" s="126" t="n">
        <v>46281</v>
      </c>
      <c r="B7945" s="125" t="inlineStr">
        <is>
          <t>Caesar Salad</t>
        </is>
      </c>
      <c r="C7945" s="127" t="n">
        <v>11</v>
      </c>
      <c r="D7945" s="125" t="n"/>
    </row>
    <row r="7946">
      <c r="A7946" s="126" t="n">
        <v>46281</v>
      </c>
      <c r="B7946" s="125" t="inlineStr">
        <is>
          <t>Tomato Soup</t>
        </is>
      </c>
      <c r="C7946" s="127" t="n">
        <v>5</v>
      </c>
      <c r="D7946" s="125" t="n"/>
    </row>
    <row r="7947">
      <c r="A7947" s="126" t="n">
        <v>46281</v>
      </c>
      <c r="B7947" s="125" t="inlineStr">
        <is>
          <t>Spaghetti Carbonara</t>
        </is>
      </c>
      <c r="C7947" s="127" t="n">
        <v>18</v>
      </c>
      <c r="D7947" s="125" t="n"/>
    </row>
    <row r="7948">
      <c r="A7948" s="126" t="n">
        <v>46281</v>
      </c>
      <c r="B7948" s="125" t="inlineStr">
        <is>
          <t>Pizza Margherita</t>
        </is>
      </c>
      <c r="C7948" s="127" t="n">
        <v>33</v>
      </c>
      <c r="D7948" s="125" t="n"/>
    </row>
    <row r="7949">
      <c r="A7949" s="126" t="n">
        <v>46281</v>
      </c>
      <c r="B7949" s="125" t="inlineStr">
        <is>
          <t>Wiener Schnitzel</t>
        </is>
      </c>
      <c r="C7949" s="127" t="n">
        <v>19</v>
      </c>
      <c r="D7949" s="125" t="n"/>
    </row>
    <row r="7950">
      <c r="A7950" s="126" t="n">
        <v>46281</v>
      </c>
      <c r="B7950" s="125" t="inlineStr">
        <is>
          <t>Salmon Fillet</t>
        </is>
      </c>
      <c r="C7950" s="127" t="n">
        <v>7</v>
      </c>
      <c r="D7950" s="125" t="n"/>
    </row>
    <row r="7951">
      <c r="A7951" s="126" t="n">
        <v>46281</v>
      </c>
      <c r="B7951" s="125" t="inlineStr">
        <is>
          <t>Mushroom Risotto</t>
        </is>
      </c>
      <c r="C7951" s="127" t="n">
        <v>4</v>
      </c>
      <c r="D7951" s="125" t="n"/>
    </row>
    <row r="7952">
      <c r="A7952" s="126" t="n">
        <v>46281</v>
      </c>
      <c r="B7952" s="125" t="inlineStr">
        <is>
          <t>Cheeseburger</t>
        </is>
      </c>
      <c r="C7952" s="127" t="n">
        <v>17</v>
      </c>
      <c r="D7952" s="125" t="n"/>
    </row>
    <row r="7953">
      <c r="A7953" s="126" t="n">
        <v>46281</v>
      </c>
      <c r="B7953" s="125" t="inlineStr">
        <is>
          <t>Tiramisu</t>
        </is>
      </c>
      <c r="C7953" s="127" t="n">
        <v>14</v>
      </c>
      <c r="D7953" s="125" t="n"/>
    </row>
    <row r="7954">
      <c r="A7954" s="126" t="n">
        <v>46281</v>
      </c>
      <c r="B7954" s="125" t="inlineStr">
        <is>
          <t>Chocolate Fondant</t>
        </is>
      </c>
      <c r="C7954" s="127" t="n">
        <v>5</v>
      </c>
      <c r="D7954" s="125" t="n"/>
    </row>
    <row r="7955">
      <c r="A7955" s="126" t="n">
        <v>46281</v>
      </c>
      <c r="B7955" s="125" t="inlineStr">
        <is>
          <t>Lemon Sorbet</t>
        </is>
      </c>
      <c r="C7955" s="127" t="n">
        <v>3</v>
      </c>
      <c r="D7955" s="125" t="n"/>
    </row>
    <row r="7956">
      <c r="A7956" s="126" t="n">
        <v>46281</v>
      </c>
      <c r="B7956" s="125" t="inlineStr">
        <is>
          <t>Espresso</t>
        </is>
      </c>
      <c r="C7956" s="127" t="n">
        <v>39</v>
      </c>
      <c r="D7956" s="125" t="n"/>
    </row>
    <row r="7957">
      <c r="A7957" s="126" t="n">
        <v>46281</v>
      </c>
      <c r="B7957" s="125" t="inlineStr">
        <is>
          <t>Cappuccino</t>
        </is>
      </c>
      <c r="C7957" s="127" t="n">
        <v>22</v>
      </c>
      <c r="D7957" s="125" t="n"/>
    </row>
    <row r="7958">
      <c r="A7958" s="126" t="n">
        <v>46281</v>
      </c>
      <c r="B7958" s="125" t="inlineStr">
        <is>
          <t>Homemade Lemonade</t>
        </is>
      </c>
      <c r="C7958" s="127" t="n">
        <v>18</v>
      </c>
      <c r="D7958" s="125" t="n"/>
    </row>
    <row r="7959">
      <c r="A7959" s="126" t="n">
        <v>46282</v>
      </c>
      <c r="B7959" s="125" t="inlineStr">
        <is>
          <t>Bruschetta</t>
        </is>
      </c>
      <c r="C7959" s="127" t="n">
        <v>16</v>
      </c>
      <c r="D7959" s="125" t="n"/>
    </row>
    <row r="7960">
      <c r="A7960" s="126" t="n">
        <v>46282</v>
      </c>
      <c r="B7960" s="125" t="inlineStr">
        <is>
          <t>Caesar Salad</t>
        </is>
      </c>
      <c r="C7960" s="127" t="n">
        <v>14</v>
      </c>
      <c r="D7960" s="125" t="n"/>
    </row>
    <row r="7961">
      <c r="A7961" s="126" t="n">
        <v>46282</v>
      </c>
      <c r="B7961" s="125" t="inlineStr">
        <is>
          <t>Tomato Soup</t>
        </is>
      </c>
      <c r="C7961" s="127" t="n">
        <v>9</v>
      </c>
      <c r="D7961" s="125" t="n"/>
    </row>
    <row r="7962">
      <c r="A7962" s="126" t="n">
        <v>46282</v>
      </c>
      <c r="B7962" s="125" t="inlineStr">
        <is>
          <t>Spaghetti Carbonara</t>
        </is>
      </c>
      <c r="C7962" s="127" t="n">
        <v>29</v>
      </c>
      <c r="D7962" s="125" t="n"/>
    </row>
    <row r="7963">
      <c r="A7963" s="126" t="n">
        <v>46282</v>
      </c>
      <c r="B7963" s="125" t="inlineStr">
        <is>
          <t>Pizza Margherita</t>
        </is>
      </c>
      <c r="C7963" s="127" t="n">
        <v>28</v>
      </c>
      <c r="D7963" s="125" t="n"/>
    </row>
    <row r="7964">
      <c r="A7964" s="126" t="n">
        <v>46282</v>
      </c>
      <c r="B7964" s="125" t="inlineStr">
        <is>
          <t>Wiener Schnitzel</t>
        </is>
      </c>
      <c r="C7964" s="127" t="n">
        <v>15</v>
      </c>
      <c r="D7964" s="125" t="n"/>
    </row>
    <row r="7965">
      <c r="A7965" s="126" t="n">
        <v>46282</v>
      </c>
      <c r="B7965" s="125" t="inlineStr">
        <is>
          <t>Salmon Fillet</t>
        </is>
      </c>
      <c r="C7965" s="127" t="n">
        <v>6</v>
      </c>
      <c r="D7965" s="125" t="n"/>
    </row>
    <row r="7966">
      <c r="A7966" s="126" t="n">
        <v>46282</v>
      </c>
      <c r="B7966" s="125" t="inlineStr">
        <is>
          <t>Mushroom Risotto</t>
        </is>
      </c>
      <c r="C7966" s="127" t="n">
        <v>6</v>
      </c>
      <c r="D7966" s="125" t="n"/>
    </row>
    <row r="7967">
      <c r="A7967" s="126" t="n">
        <v>46282</v>
      </c>
      <c r="B7967" s="125" t="inlineStr">
        <is>
          <t>Cheeseburger</t>
        </is>
      </c>
      <c r="C7967" s="127" t="n">
        <v>24</v>
      </c>
      <c r="D7967" s="125" t="n"/>
    </row>
    <row r="7968">
      <c r="A7968" s="126" t="n">
        <v>46282</v>
      </c>
      <c r="B7968" s="125" t="inlineStr">
        <is>
          <t>Tiramisu</t>
        </is>
      </c>
      <c r="C7968" s="127" t="n">
        <v>16</v>
      </c>
      <c r="D7968" s="125" t="n"/>
    </row>
    <row r="7969">
      <c r="A7969" s="126" t="n">
        <v>46282</v>
      </c>
      <c r="B7969" s="125" t="inlineStr">
        <is>
          <t>Chocolate Fondant</t>
        </is>
      </c>
      <c r="C7969" s="127" t="n">
        <v>6</v>
      </c>
      <c r="D7969" s="125" t="n"/>
    </row>
    <row r="7970">
      <c r="A7970" s="126" t="n">
        <v>46282</v>
      </c>
      <c r="B7970" s="125" t="inlineStr">
        <is>
          <t>Lemon Sorbet</t>
        </is>
      </c>
      <c r="C7970" s="127" t="n">
        <v>3</v>
      </c>
      <c r="D7970" s="125" t="n"/>
    </row>
    <row r="7971">
      <c r="A7971" s="126" t="n">
        <v>46282</v>
      </c>
      <c r="B7971" s="125" t="inlineStr">
        <is>
          <t>Espresso</t>
        </is>
      </c>
      <c r="C7971" s="127" t="n">
        <v>37</v>
      </c>
      <c r="D7971" s="125" t="n"/>
    </row>
    <row r="7972">
      <c r="A7972" s="126" t="n">
        <v>46282</v>
      </c>
      <c r="B7972" s="125" t="inlineStr">
        <is>
          <t>Cappuccino</t>
        </is>
      </c>
      <c r="C7972" s="127" t="n">
        <v>33</v>
      </c>
      <c r="D7972" s="125" t="n"/>
    </row>
    <row r="7973">
      <c r="A7973" s="126" t="n">
        <v>46282</v>
      </c>
      <c r="B7973" s="125" t="inlineStr">
        <is>
          <t>Homemade Lemonade</t>
        </is>
      </c>
      <c r="C7973" s="127" t="n">
        <v>22</v>
      </c>
      <c r="D7973" s="125" t="n"/>
    </row>
    <row r="7974">
      <c r="A7974" s="126" t="n">
        <v>46283</v>
      </c>
      <c r="B7974" s="125" t="inlineStr">
        <is>
          <t>Bruschetta</t>
        </is>
      </c>
      <c r="C7974" s="127" t="n">
        <v>16</v>
      </c>
      <c r="D7974" s="125" t="n"/>
    </row>
    <row r="7975">
      <c r="A7975" s="126" t="n">
        <v>46283</v>
      </c>
      <c r="B7975" s="125" t="inlineStr">
        <is>
          <t>Caesar Salad</t>
        </is>
      </c>
      <c r="C7975" s="127" t="n">
        <v>13</v>
      </c>
      <c r="D7975" s="125" t="n"/>
    </row>
    <row r="7976">
      <c r="A7976" s="126" t="n">
        <v>46283</v>
      </c>
      <c r="B7976" s="125" t="inlineStr">
        <is>
          <t>Tomato Soup</t>
        </is>
      </c>
      <c r="C7976" s="127" t="n">
        <v>11</v>
      </c>
      <c r="D7976" s="125" t="n"/>
    </row>
    <row r="7977">
      <c r="A7977" s="126" t="n">
        <v>46283</v>
      </c>
      <c r="B7977" s="125" t="inlineStr">
        <is>
          <t>Spaghetti Carbonara</t>
        </is>
      </c>
      <c r="C7977" s="127" t="n">
        <v>34</v>
      </c>
      <c r="D7977" s="125" t="n"/>
    </row>
    <row r="7978">
      <c r="A7978" s="126" t="n">
        <v>46283</v>
      </c>
      <c r="B7978" s="125" t="inlineStr">
        <is>
          <t>Pizza Margherita</t>
        </is>
      </c>
      <c r="C7978" s="127" t="n">
        <v>42</v>
      </c>
      <c r="D7978" s="125" t="n"/>
    </row>
    <row r="7979">
      <c r="A7979" s="126" t="n">
        <v>46283</v>
      </c>
      <c r="B7979" s="125" t="inlineStr">
        <is>
          <t>Wiener Schnitzel</t>
        </is>
      </c>
      <c r="C7979" s="127" t="n">
        <v>24</v>
      </c>
      <c r="D7979" s="125" t="n"/>
    </row>
    <row r="7980">
      <c r="A7980" s="126" t="n">
        <v>46283</v>
      </c>
      <c r="B7980" s="125" t="inlineStr">
        <is>
          <t>Salmon Fillet</t>
        </is>
      </c>
      <c r="C7980" s="127" t="n">
        <v>10</v>
      </c>
      <c r="D7980" s="125" t="n"/>
    </row>
    <row r="7981">
      <c r="A7981" s="126" t="n">
        <v>46283</v>
      </c>
      <c r="B7981" s="125" t="inlineStr">
        <is>
          <t>Mushroom Risotto</t>
        </is>
      </c>
      <c r="C7981" s="127" t="n">
        <v>7</v>
      </c>
      <c r="D7981" s="125" t="n"/>
    </row>
    <row r="7982">
      <c r="A7982" s="126" t="n">
        <v>46283</v>
      </c>
      <c r="B7982" s="125" t="inlineStr">
        <is>
          <t>Cheeseburger</t>
        </is>
      </c>
      <c r="C7982" s="127" t="n">
        <v>31</v>
      </c>
      <c r="D7982" s="125" t="n"/>
    </row>
    <row r="7983">
      <c r="A7983" s="126" t="n">
        <v>46283</v>
      </c>
      <c r="B7983" s="125" t="inlineStr">
        <is>
          <t>Tiramisu</t>
        </is>
      </c>
      <c r="C7983" s="127" t="n">
        <v>21</v>
      </c>
      <c r="D7983" s="125" t="n"/>
    </row>
    <row r="7984">
      <c r="A7984" s="126" t="n">
        <v>46283</v>
      </c>
      <c r="B7984" s="125" t="inlineStr">
        <is>
          <t>Chocolate Fondant</t>
        </is>
      </c>
      <c r="C7984" s="127" t="n">
        <v>10</v>
      </c>
      <c r="D7984" s="125" t="n"/>
    </row>
    <row r="7985">
      <c r="A7985" s="126" t="n">
        <v>46283</v>
      </c>
      <c r="B7985" s="125" t="inlineStr">
        <is>
          <t>Lemon Sorbet</t>
        </is>
      </c>
      <c r="C7985" s="127" t="n">
        <v>3</v>
      </c>
      <c r="D7985" s="125" t="n"/>
    </row>
    <row r="7986">
      <c r="A7986" s="126" t="n">
        <v>46283</v>
      </c>
      <c r="B7986" s="125" t="inlineStr">
        <is>
          <t>Espresso</t>
        </is>
      </c>
      <c r="C7986" s="127" t="n">
        <v>51</v>
      </c>
      <c r="D7986" s="125" t="n"/>
    </row>
    <row r="7987">
      <c r="A7987" s="126" t="n">
        <v>46283</v>
      </c>
      <c r="B7987" s="125" t="inlineStr">
        <is>
          <t>Cappuccino</t>
        </is>
      </c>
      <c r="C7987" s="127" t="n">
        <v>46</v>
      </c>
      <c r="D7987" s="125" t="n"/>
    </row>
    <row r="7988">
      <c r="A7988" s="126" t="n">
        <v>46283</v>
      </c>
      <c r="B7988" s="125" t="inlineStr">
        <is>
          <t>Homemade Lemonade</t>
        </is>
      </c>
      <c r="C7988" s="127" t="n">
        <v>35</v>
      </c>
      <c r="D7988" s="125" t="n"/>
    </row>
    <row r="7989">
      <c r="A7989" s="126" t="n">
        <v>46284</v>
      </c>
      <c r="B7989" s="125" t="inlineStr">
        <is>
          <t>Bruschetta</t>
        </is>
      </c>
      <c r="C7989" s="127" t="n">
        <v>23</v>
      </c>
      <c r="D7989" s="125" t="n"/>
    </row>
    <row r="7990">
      <c r="A7990" s="126" t="n">
        <v>46284</v>
      </c>
      <c r="B7990" s="125" t="inlineStr">
        <is>
          <t>Caesar Salad</t>
        </is>
      </c>
      <c r="C7990" s="127" t="n">
        <v>19</v>
      </c>
      <c r="D7990" s="125" t="n"/>
    </row>
    <row r="7991">
      <c r="A7991" s="126" t="n">
        <v>46284</v>
      </c>
      <c r="B7991" s="125" t="inlineStr">
        <is>
          <t>Tomato Soup</t>
        </is>
      </c>
      <c r="C7991" s="127" t="n">
        <v>12</v>
      </c>
      <c r="D7991" s="125" t="n"/>
    </row>
    <row r="7992">
      <c r="A7992" s="126" t="n">
        <v>46284</v>
      </c>
      <c r="B7992" s="125" t="inlineStr">
        <is>
          <t>Spaghetti Carbonara</t>
        </is>
      </c>
      <c r="C7992" s="127" t="n">
        <v>44</v>
      </c>
      <c r="D7992" s="125" t="n"/>
    </row>
    <row r="7993">
      <c r="A7993" s="126" t="n">
        <v>46284</v>
      </c>
      <c r="B7993" s="125" t="inlineStr">
        <is>
          <t>Pizza Margherita</t>
        </is>
      </c>
      <c r="C7993" s="127" t="n">
        <v>61</v>
      </c>
      <c r="D7993" s="125" t="n"/>
    </row>
    <row r="7994">
      <c r="A7994" s="126" t="n">
        <v>46284</v>
      </c>
      <c r="B7994" s="125" t="inlineStr">
        <is>
          <t>Wiener Schnitzel</t>
        </is>
      </c>
      <c r="C7994" s="127" t="n">
        <v>22</v>
      </c>
      <c r="D7994" s="125" t="n"/>
    </row>
    <row r="7995">
      <c r="A7995" s="126" t="n">
        <v>46284</v>
      </c>
      <c r="B7995" s="125" t="inlineStr">
        <is>
          <t>Salmon Fillet</t>
        </is>
      </c>
      <c r="C7995" s="127" t="n">
        <v>8</v>
      </c>
      <c r="D7995" s="125" t="n"/>
    </row>
    <row r="7996">
      <c r="A7996" s="126" t="n">
        <v>46284</v>
      </c>
      <c r="B7996" s="125" t="inlineStr">
        <is>
          <t>Mushroom Risotto</t>
        </is>
      </c>
      <c r="C7996" s="127" t="n">
        <v>9</v>
      </c>
      <c r="D7996" s="125" t="n"/>
    </row>
    <row r="7997">
      <c r="A7997" s="126" t="n">
        <v>46284</v>
      </c>
      <c r="B7997" s="125" t="inlineStr">
        <is>
          <t>Cheeseburger</t>
        </is>
      </c>
      <c r="C7997" s="127" t="n">
        <v>33</v>
      </c>
      <c r="D7997" s="125" t="n"/>
    </row>
    <row r="7998">
      <c r="A7998" s="126" t="n">
        <v>46284</v>
      </c>
      <c r="B7998" s="125" t="inlineStr">
        <is>
          <t>Tiramisu</t>
        </is>
      </c>
      <c r="C7998" s="127" t="n">
        <v>23</v>
      </c>
      <c r="D7998" s="125" t="n"/>
    </row>
    <row r="7999">
      <c r="A7999" s="126" t="n">
        <v>46284</v>
      </c>
      <c r="B7999" s="125" t="inlineStr">
        <is>
          <t>Chocolate Fondant</t>
        </is>
      </c>
      <c r="C7999" s="127" t="n">
        <v>8</v>
      </c>
      <c r="D7999" s="125" t="n"/>
    </row>
    <row r="8000">
      <c r="A8000" s="126" t="n">
        <v>46284</v>
      </c>
      <c r="B8000" s="125" t="inlineStr">
        <is>
          <t>Lemon Sorbet</t>
        </is>
      </c>
      <c r="C8000" s="127" t="n">
        <v>6</v>
      </c>
      <c r="D8000" s="125" t="n"/>
    </row>
    <row r="8001">
      <c r="A8001" s="126" t="n">
        <v>46284</v>
      </c>
      <c r="B8001" s="125" t="inlineStr">
        <is>
          <t>Espresso</t>
        </is>
      </c>
      <c r="C8001" s="127" t="n">
        <v>44</v>
      </c>
      <c r="D8001" s="125" t="n"/>
    </row>
    <row r="8002">
      <c r="A8002" s="126" t="n">
        <v>46284</v>
      </c>
      <c r="B8002" s="125" t="inlineStr">
        <is>
          <t>Cappuccino</t>
        </is>
      </c>
      <c r="C8002" s="127" t="n">
        <v>45</v>
      </c>
      <c r="D8002" s="125" t="n"/>
    </row>
    <row r="8003">
      <c r="A8003" s="126" t="n">
        <v>46284</v>
      </c>
      <c r="B8003" s="125" t="inlineStr">
        <is>
          <t>Homemade Lemonade</t>
        </is>
      </c>
      <c r="C8003" s="127" t="n">
        <v>25</v>
      </c>
      <c r="D8003" s="125" t="n"/>
    </row>
    <row r="8004">
      <c r="A8004" s="126" t="n">
        <v>46285</v>
      </c>
      <c r="B8004" s="125" t="inlineStr">
        <is>
          <t>Bruschetta</t>
        </is>
      </c>
      <c r="C8004" s="127" t="n">
        <v>17</v>
      </c>
      <c r="D8004" s="125" t="n"/>
    </row>
    <row r="8005">
      <c r="A8005" s="126" t="n">
        <v>46285</v>
      </c>
      <c r="B8005" s="125" t="inlineStr">
        <is>
          <t>Caesar Salad</t>
        </is>
      </c>
      <c r="C8005" s="127" t="n">
        <v>20</v>
      </c>
      <c r="D8005" s="125" t="n"/>
    </row>
    <row r="8006">
      <c r="A8006" s="126" t="n">
        <v>46285</v>
      </c>
      <c r="B8006" s="125" t="inlineStr">
        <is>
          <t>Tomato Soup</t>
        </is>
      </c>
      <c r="C8006" s="127" t="n">
        <v>11</v>
      </c>
      <c r="D8006" s="125" t="n"/>
    </row>
    <row r="8007">
      <c r="A8007" s="126" t="n">
        <v>46285</v>
      </c>
      <c r="B8007" s="125" t="inlineStr">
        <is>
          <t>Spaghetti Carbonara</t>
        </is>
      </c>
      <c r="C8007" s="127" t="n">
        <v>29</v>
      </c>
      <c r="D8007" s="125" t="n"/>
    </row>
    <row r="8008">
      <c r="A8008" s="126" t="n">
        <v>46285</v>
      </c>
      <c r="B8008" s="125" t="inlineStr">
        <is>
          <t>Pizza Margherita</t>
        </is>
      </c>
      <c r="C8008" s="127" t="n">
        <v>33</v>
      </c>
      <c r="D8008" s="125" t="n"/>
    </row>
    <row r="8009">
      <c r="A8009" s="126" t="n">
        <v>46285</v>
      </c>
      <c r="B8009" s="125" t="inlineStr">
        <is>
          <t>Wiener Schnitzel</t>
        </is>
      </c>
      <c r="C8009" s="127" t="n">
        <v>29</v>
      </c>
      <c r="D8009" s="125" t="n"/>
    </row>
    <row r="8010">
      <c r="A8010" s="126" t="n">
        <v>46285</v>
      </c>
      <c r="B8010" s="125" t="inlineStr">
        <is>
          <t>Salmon Fillet</t>
        </is>
      </c>
      <c r="C8010" s="127" t="n">
        <v>7</v>
      </c>
      <c r="D8010" s="125" t="n"/>
    </row>
    <row r="8011">
      <c r="A8011" s="126" t="n">
        <v>46285</v>
      </c>
      <c r="B8011" s="125" t="inlineStr">
        <is>
          <t>Mushroom Risotto</t>
        </is>
      </c>
      <c r="C8011" s="127" t="n">
        <v>5</v>
      </c>
      <c r="D8011" s="125" t="n"/>
    </row>
    <row r="8012">
      <c r="A8012" s="126" t="n">
        <v>46285</v>
      </c>
      <c r="B8012" s="125" t="inlineStr">
        <is>
          <t>Cheeseburger</t>
        </is>
      </c>
      <c r="C8012" s="127" t="n">
        <v>30</v>
      </c>
      <c r="D8012" s="125" t="n"/>
    </row>
    <row r="8013">
      <c r="A8013" s="126" t="n">
        <v>46285</v>
      </c>
      <c r="B8013" s="125" t="inlineStr">
        <is>
          <t>Tiramisu</t>
        </is>
      </c>
      <c r="C8013" s="127" t="n">
        <v>16</v>
      </c>
      <c r="D8013" s="125" t="n"/>
    </row>
    <row r="8014">
      <c r="A8014" s="126" t="n">
        <v>46285</v>
      </c>
      <c r="B8014" s="125" t="inlineStr">
        <is>
          <t>Chocolate Fondant</t>
        </is>
      </c>
      <c r="C8014" s="127" t="n">
        <v>6</v>
      </c>
      <c r="D8014" s="125" t="n"/>
    </row>
    <row r="8015">
      <c r="A8015" s="126" t="n">
        <v>46285</v>
      </c>
      <c r="B8015" s="125" t="inlineStr">
        <is>
          <t>Lemon Sorbet</t>
        </is>
      </c>
      <c r="C8015" s="127" t="n">
        <v>5</v>
      </c>
      <c r="D8015" s="125" t="n"/>
    </row>
    <row r="8016">
      <c r="A8016" s="126" t="n">
        <v>46285</v>
      </c>
      <c r="B8016" s="125" t="inlineStr">
        <is>
          <t>Espresso</t>
        </is>
      </c>
      <c r="C8016" s="127" t="n">
        <v>39</v>
      </c>
      <c r="D8016" s="125" t="n"/>
    </row>
    <row r="8017">
      <c r="A8017" s="126" t="n">
        <v>46285</v>
      </c>
      <c r="B8017" s="125" t="inlineStr">
        <is>
          <t>Cappuccino</t>
        </is>
      </c>
      <c r="C8017" s="127" t="n">
        <v>29</v>
      </c>
      <c r="D8017" s="125" t="n"/>
    </row>
    <row r="8018">
      <c r="A8018" s="126" t="n">
        <v>46285</v>
      </c>
      <c r="B8018" s="125" t="inlineStr">
        <is>
          <t>Homemade Lemonade</t>
        </is>
      </c>
      <c r="C8018" s="127" t="n">
        <v>27</v>
      </c>
      <c r="D8018" s="125" t="n"/>
    </row>
    <row r="8019">
      <c r="A8019" s="126" t="n">
        <v>46287</v>
      </c>
      <c r="B8019" s="125" t="inlineStr">
        <is>
          <t>Bruschetta</t>
        </is>
      </c>
      <c r="C8019" s="127" t="n">
        <v>10</v>
      </c>
      <c r="D8019" s="125" t="n"/>
    </row>
    <row r="8020">
      <c r="A8020" s="126" t="n">
        <v>46287</v>
      </c>
      <c r="B8020" s="125" t="inlineStr">
        <is>
          <t>Caesar Salad</t>
        </is>
      </c>
      <c r="C8020" s="127" t="n">
        <v>11</v>
      </c>
      <c r="D8020" s="125" t="n"/>
    </row>
    <row r="8021">
      <c r="A8021" s="126" t="n">
        <v>46287</v>
      </c>
      <c r="B8021" s="125" t="inlineStr">
        <is>
          <t>Tomato Soup</t>
        </is>
      </c>
      <c r="C8021" s="127" t="n">
        <v>5</v>
      </c>
      <c r="D8021" s="125" t="n"/>
    </row>
    <row r="8022">
      <c r="A8022" s="126" t="n">
        <v>46287</v>
      </c>
      <c r="B8022" s="125" t="inlineStr">
        <is>
          <t>Spaghetti Carbonara</t>
        </is>
      </c>
      <c r="C8022" s="127" t="n">
        <v>25</v>
      </c>
      <c r="D8022" s="125" t="n"/>
    </row>
    <row r="8023">
      <c r="A8023" s="126" t="n">
        <v>46287</v>
      </c>
      <c r="B8023" s="125" t="inlineStr">
        <is>
          <t>Pizza Margherita</t>
        </is>
      </c>
      <c r="C8023" s="127" t="n">
        <v>30</v>
      </c>
      <c r="D8023" s="125" t="n"/>
    </row>
    <row r="8024">
      <c r="A8024" s="126" t="n">
        <v>46287</v>
      </c>
      <c r="B8024" s="125" t="inlineStr">
        <is>
          <t>Wiener Schnitzel</t>
        </is>
      </c>
      <c r="C8024" s="127" t="n">
        <v>19</v>
      </c>
      <c r="D8024" s="125" t="n"/>
    </row>
    <row r="8025">
      <c r="A8025" s="126" t="n">
        <v>46287</v>
      </c>
      <c r="B8025" s="125" t="inlineStr">
        <is>
          <t>Salmon Fillet</t>
        </is>
      </c>
      <c r="C8025" s="127" t="n">
        <v>6</v>
      </c>
      <c r="D8025" s="125" t="n"/>
    </row>
    <row r="8026">
      <c r="A8026" s="126" t="n">
        <v>46287</v>
      </c>
      <c r="B8026" s="125" t="inlineStr">
        <is>
          <t>Mushroom Risotto</t>
        </is>
      </c>
      <c r="C8026" s="127" t="n">
        <v>4</v>
      </c>
      <c r="D8026" s="125" t="n"/>
    </row>
    <row r="8027">
      <c r="A8027" s="126" t="n">
        <v>46287</v>
      </c>
      <c r="B8027" s="125" t="inlineStr">
        <is>
          <t>Cheeseburger</t>
        </is>
      </c>
      <c r="C8027" s="127" t="n">
        <v>19</v>
      </c>
      <c r="D8027" s="125" t="n"/>
    </row>
    <row r="8028">
      <c r="A8028" s="126" t="n">
        <v>46287</v>
      </c>
      <c r="B8028" s="125" t="inlineStr">
        <is>
          <t>Tiramisu</t>
        </is>
      </c>
      <c r="C8028" s="127" t="n">
        <v>12</v>
      </c>
      <c r="D8028" s="125" t="n"/>
    </row>
    <row r="8029">
      <c r="A8029" s="126" t="n">
        <v>46287</v>
      </c>
      <c r="B8029" s="125" t="inlineStr">
        <is>
          <t>Chocolate Fondant</t>
        </is>
      </c>
      <c r="C8029" s="127" t="n">
        <v>3</v>
      </c>
      <c r="D8029" s="125" t="n"/>
    </row>
    <row r="8030">
      <c r="A8030" s="126" t="n">
        <v>46287</v>
      </c>
      <c r="B8030" s="125" t="inlineStr">
        <is>
          <t>Lemon Sorbet</t>
        </is>
      </c>
      <c r="C8030" s="127" t="n">
        <v>1</v>
      </c>
      <c r="D8030" s="125" t="n"/>
    </row>
    <row r="8031">
      <c r="A8031" s="126" t="n">
        <v>46287</v>
      </c>
      <c r="B8031" s="125" t="inlineStr">
        <is>
          <t>Espresso</t>
        </is>
      </c>
      <c r="C8031" s="127" t="n">
        <v>32</v>
      </c>
      <c r="D8031" s="125" t="n"/>
    </row>
    <row r="8032">
      <c r="A8032" s="126" t="n">
        <v>46287</v>
      </c>
      <c r="B8032" s="125" t="inlineStr">
        <is>
          <t>Cappuccino</t>
        </is>
      </c>
      <c r="C8032" s="127" t="n">
        <v>13</v>
      </c>
      <c r="D8032" s="125" t="n"/>
    </row>
    <row r="8033">
      <c r="A8033" s="126" t="n">
        <v>46287</v>
      </c>
      <c r="B8033" s="125" t="inlineStr">
        <is>
          <t>Homemade Lemonade</t>
        </is>
      </c>
      <c r="C8033" s="127" t="n">
        <v>14</v>
      </c>
      <c r="D8033" s="125" t="n"/>
    </row>
    <row r="8034">
      <c r="A8034" s="126" t="n">
        <v>46288</v>
      </c>
      <c r="B8034" s="125" t="inlineStr">
        <is>
          <t>Bruschetta</t>
        </is>
      </c>
      <c r="C8034" s="127" t="n">
        <v>10</v>
      </c>
      <c r="D8034" s="125" t="n"/>
    </row>
    <row r="8035">
      <c r="A8035" s="126" t="n">
        <v>46288</v>
      </c>
      <c r="B8035" s="125" t="inlineStr">
        <is>
          <t>Caesar Salad</t>
        </is>
      </c>
      <c r="C8035" s="127" t="n">
        <v>11</v>
      </c>
      <c r="D8035" s="125" t="n"/>
    </row>
    <row r="8036">
      <c r="A8036" s="126" t="n">
        <v>46288</v>
      </c>
      <c r="B8036" s="125" t="inlineStr">
        <is>
          <t>Tomato Soup</t>
        </is>
      </c>
      <c r="C8036" s="127" t="n">
        <v>5</v>
      </c>
      <c r="D8036" s="125" t="n"/>
    </row>
    <row r="8037">
      <c r="A8037" s="126" t="n">
        <v>46288</v>
      </c>
      <c r="B8037" s="125" t="inlineStr">
        <is>
          <t>Spaghetti Carbonara</t>
        </is>
      </c>
      <c r="C8037" s="127" t="n">
        <v>24</v>
      </c>
      <c r="D8037" s="125" t="n"/>
    </row>
    <row r="8038">
      <c r="A8038" s="126" t="n">
        <v>46288</v>
      </c>
      <c r="B8038" s="125" t="inlineStr">
        <is>
          <t>Pizza Margherita</t>
        </is>
      </c>
      <c r="C8038" s="127" t="n">
        <v>28</v>
      </c>
      <c r="D8038" s="125" t="n"/>
    </row>
    <row r="8039">
      <c r="A8039" s="126" t="n">
        <v>46288</v>
      </c>
      <c r="B8039" s="125" t="inlineStr">
        <is>
          <t>Wiener Schnitzel</t>
        </is>
      </c>
      <c r="C8039" s="127" t="n">
        <v>15</v>
      </c>
      <c r="D8039" s="125" t="n"/>
    </row>
    <row r="8040">
      <c r="A8040" s="126" t="n">
        <v>46288</v>
      </c>
      <c r="B8040" s="125" t="inlineStr">
        <is>
          <t>Salmon Fillet</t>
        </is>
      </c>
      <c r="C8040" s="127" t="n">
        <v>5</v>
      </c>
      <c r="D8040" s="125" t="n"/>
    </row>
    <row r="8041">
      <c r="A8041" s="126" t="n">
        <v>46288</v>
      </c>
      <c r="B8041" s="125" t="inlineStr">
        <is>
          <t>Mushroom Risotto</t>
        </is>
      </c>
      <c r="C8041" s="127" t="n">
        <v>3</v>
      </c>
      <c r="D8041" s="125" t="n"/>
    </row>
    <row r="8042">
      <c r="A8042" s="126" t="n">
        <v>46288</v>
      </c>
      <c r="B8042" s="125" t="inlineStr">
        <is>
          <t>Cheeseburger</t>
        </is>
      </c>
      <c r="C8042" s="127" t="n">
        <v>21</v>
      </c>
      <c r="D8042" s="125" t="n"/>
    </row>
    <row r="8043">
      <c r="A8043" s="126" t="n">
        <v>46288</v>
      </c>
      <c r="B8043" s="125" t="inlineStr">
        <is>
          <t>Tiramisu</t>
        </is>
      </c>
      <c r="C8043" s="127" t="n">
        <v>11</v>
      </c>
      <c r="D8043" s="125" t="n"/>
    </row>
    <row r="8044">
      <c r="A8044" s="126" t="n">
        <v>46288</v>
      </c>
      <c r="B8044" s="125" t="inlineStr">
        <is>
          <t>Chocolate Fondant</t>
        </is>
      </c>
      <c r="C8044" s="127" t="n">
        <v>6</v>
      </c>
      <c r="D8044" s="125" t="n"/>
    </row>
    <row r="8045">
      <c r="A8045" s="126" t="n">
        <v>46288</v>
      </c>
      <c r="B8045" s="125" t="inlineStr">
        <is>
          <t>Lemon Sorbet</t>
        </is>
      </c>
      <c r="C8045" s="127" t="n">
        <v>3</v>
      </c>
      <c r="D8045" s="125" t="n"/>
    </row>
    <row r="8046">
      <c r="A8046" s="126" t="n">
        <v>46288</v>
      </c>
      <c r="B8046" s="125" t="inlineStr">
        <is>
          <t>Espresso</t>
        </is>
      </c>
      <c r="C8046" s="127" t="n">
        <v>39</v>
      </c>
      <c r="D8046" s="125" t="n"/>
    </row>
    <row r="8047">
      <c r="A8047" s="126" t="n">
        <v>46288</v>
      </c>
      <c r="B8047" s="125" t="inlineStr">
        <is>
          <t>Cappuccino</t>
        </is>
      </c>
      <c r="C8047" s="127" t="n">
        <v>29</v>
      </c>
      <c r="D8047" s="125" t="n"/>
    </row>
    <row r="8048">
      <c r="A8048" s="126" t="n">
        <v>46288</v>
      </c>
      <c r="B8048" s="125" t="inlineStr">
        <is>
          <t>Homemade Lemonade</t>
        </is>
      </c>
      <c r="C8048" s="127" t="n">
        <v>24</v>
      </c>
      <c r="D8048" s="125" t="n"/>
    </row>
    <row r="8049">
      <c r="A8049" s="126" t="n">
        <v>46289</v>
      </c>
      <c r="B8049" s="125" t="inlineStr">
        <is>
          <t>Bruschetta</t>
        </is>
      </c>
      <c r="C8049" s="127" t="n">
        <v>11</v>
      </c>
      <c r="D8049" s="125" t="n"/>
    </row>
    <row r="8050">
      <c r="A8050" s="126" t="n">
        <v>46289</v>
      </c>
      <c r="B8050" s="125" t="inlineStr">
        <is>
          <t>Caesar Salad</t>
        </is>
      </c>
      <c r="C8050" s="127" t="n">
        <v>13</v>
      </c>
      <c r="D8050" s="125" t="n"/>
    </row>
    <row r="8051">
      <c r="A8051" s="126" t="n">
        <v>46289</v>
      </c>
      <c r="B8051" s="125" t="inlineStr">
        <is>
          <t>Tomato Soup</t>
        </is>
      </c>
      <c r="C8051" s="127" t="n">
        <v>8</v>
      </c>
      <c r="D8051" s="125" t="n"/>
    </row>
    <row r="8052">
      <c r="A8052" s="126" t="n">
        <v>46289</v>
      </c>
      <c r="B8052" s="125" t="inlineStr">
        <is>
          <t>Spaghetti Carbonara</t>
        </is>
      </c>
      <c r="C8052" s="127" t="n">
        <v>28</v>
      </c>
      <c r="D8052" s="125" t="n"/>
    </row>
    <row r="8053">
      <c r="A8053" s="126" t="n">
        <v>46289</v>
      </c>
      <c r="B8053" s="125" t="inlineStr">
        <is>
          <t>Pizza Margherita</t>
        </is>
      </c>
      <c r="C8053" s="127" t="n">
        <v>26</v>
      </c>
      <c r="D8053" s="125" t="n"/>
    </row>
    <row r="8054">
      <c r="A8054" s="126" t="n">
        <v>46289</v>
      </c>
      <c r="B8054" s="125" t="inlineStr">
        <is>
          <t>Wiener Schnitzel</t>
        </is>
      </c>
      <c r="C8054" s="127" t="n">
        <v>20</v>
      </c>
      <c r="D8054" s="125" t="n"/>
    </row>
    <row r="8055">
      <c r="A8055" s="126" t="n">
        <v>46289</v>
      </c>
      <c r="B8055" s="125" t="inlineStr">
        <is>
          <t>Salmon Fillet</t>
        </is>
      </c>
      <c r="C8055" s="127" t="n">
        <v>6</v>
      </c>
      <c r="D8055" s="125" t="n"/>
    </row>
    <row r="8056">
      <c r="A8056" s="126" t="n">
        <v>46289</v>
      </c>
      <c r="B8056" s="125" t="inlineStr">
        <is>
          <t>Mushroom Risotto</t>
        </is>
      </c>
      <c r="C8056" s="127" t="n">
        <v>5</v>
      </c>
      <c r="D8056" s="125" t="n"/>
    </row>
    <row r="8057">
      <c r="A8057" s="126" t="n">
        <v>46289</v>
      </c>
      <c r="B8057" s="125" t="inlineStr">
        <is>
          <t>Cheeseburger</t>
        </is>
      </c>
      <c r="C8057" s="127" t="n">
        <v>27</v>
      </c>
      <c r="D8057" s="125" t="n"/>
    </row>
    <row r="8058">
      <c r="A8058" s="126" t="n">
        <v>46289</v>
      </c>
      <c r="B8058" s="125" t="inlineStr">
        <is>
          <t>Tiramisu</t>
        </is>
      </c>
      <c r="C8058" s="127" t="n">
        <v>16</v>
      </c>
      <c r="D8058" s="125" t="n"/>
    </row>
    <row r="8059">
      <c r="A8059" s="126" t="n">
        <v>46289</v>
      </c>
      <c r="B8059" s="125" t="inlineStr">
        <is>
          <t>Chocolate Fondant</t>
        </is>
      </c>
      <c r="C8059" s="127" t="n">
        <v>5</v>
      </c>
      <c r="D8059" s="125" t="n"/>
    </row>
    <row r="8060">
      <c r="A8060" s="126" t="n">
        <v>46289</v>
      </c>
      <c r="B8060" s="125" t="inlineStr">
        <is>
          <t>Lemon Sorbet</t>
        </is>
      </c>
      <c r="C8060" s="127" t="n">
        <v>3</v>
      </c>
      <c r="D8060" s="125" t="n"/>
    </row>
    <row r="8061">
      <c r="A8061" s="126" t="n">
        <v>46289</v>
      </c>
      <c r="B8061" s="125" t="inlineStr">
        <is>
          <t>Espresso</t>
        </is>
      </c>
      <c r="C8061" s="127" t="n">
        <v>50</v>
      </c>
      <c r="D8061" s="125" t="n"/>
    </row>
    <row r="8062">
      <c r="A8062" s="126" t="n">
        <v>46289</v>
      </c>
      <c r="B8062" s="125" t="inlineStr">
        <is>
          <t>Cappuccino</t>
        </is>
      </c>
      <c r="C8062" s="127" t="n">
        <v>25</v>
      </c>
      <c r="D8062" s="125" t="n"/>
    </row>
    <row r="8063">
      <c r="A8063" s="126" t="n">
        <v>46289</v>
      </c>
      <c r="B8063" s="125" t="inlineStr">
        <is>
          <t>Homemade Lemonade</t>
        </is>
      </c>
      <c r="C8063" s="127" t="n">
        <v>24</v>
      </c>
      <c r="D8063" s="125" t="n"/>
    </row>
    <row r="8064">
      <c r="A8064" s="126" t="n">
        <v>46290</v>
      </c>
      <c r="B8064" s="125" t="inlineStr">
        <is>
          <t>Bruschetta</t>
        </is>
      </c>
      <c r="C8064" s="127" t="n">
        <v>19</v>
      </c>
      <c r="D8064" s="125" t="n"/>
    </row>
    <row r="8065">
      <c r="A8065" s="126" t="n">
        <v>46290</v>
      </c>
      <c r="B8065" s="125" t="inlineStr">
        <is>
          <t>Caesar Salad</t>
        </is>
      </c>
      <c r="C8065" s="127" t="n">
        <v>19</v>
      </c>
      <c r="D8065" s="125" t="n"/>
    </row>
    <row r="8066">
      <c r="A8066" s="126" t="n">
        <v>46290</v>
      </c>
      <c r="B8066" s="125" t="inlineStr">
        <is>
          <t>Tomato Soup</t>
        </is>
      </c>
      <c r="C8066" s="127" t="n">
        <v>8</v>
      </c>
      <c r="D8066" s="125" t="n"/>
    </row>
    <row r="8067">
      <c r="A8067" s="126" t="n">
        <v>46290</v>
      </c>
      <c r="B8067" s="125" t="inlineStr">
        <is>
          <t>Spaghetti Carbonara</t>
        </is>
      </c>
      <c r="C8067" s="127" t="n">
        <v>29</v>
      </c>
      <c r="D8067" s="125" t="n"/>
    </row>
    <row r="8068">
      <c r="A8068" s="126" t="n">
        <v>46290</v>
      </c>
      <c r="B8068" s="125" t="inlineStr">
        <is>
          <t>Pizza Margherita</t>
        </is>
      </c>
      <c r="C8068" s="127" t="n">
        <v>38</v>
      </c>
      <c r="D8068" s="125" t="n"/>
    </row>
    <row r="8069">
      <c r="A8069" s="126" t="n">
        <v>46290</v>
      </c>
      <c r="B8069" s="125" t="inlineStr">
        <is>
          <t>Wiener Schnitzel</t>
        </is>
      </c>
      <c r="C8069" s="127" t="n">
        <v>20</v>
      </c>
      <c r="D8069" s="125" t="n"/>
    </row>
    <row r="8070">
      <c r="A8070" s="126" t="n">
        <v>46290</v>
      </c>
      <c r="B8070" s="125" t="inlineStr">
        <is>
          <t>Salmon Fillet</t>
        </is>
      </c>
      <c r="C8070" s="127" t="n">
        <v>13</v>
      </c>
      <c r="D8070" s="125" t="n"/>
    </row>
    <row r="8071">
      <c r="A8071" s="126" t="n">
        <v>46290</v>
      </c>
      <c r="B8071" s="125" t="inlineStr">
        <is>
          <t>Mushroom Risotto</t>
        </is>
      </c>
      <c r="C8071" s="127" t="n">
        <v>7</v>
      </c>
      <c r="D8071" s="125" t="n"/>
    </row>
    <row r="8072">
      <c r="A8072" s="126" t="n">
        <v>46290</v>
      </c>
      <c r="B8072" s="125" t="inlineStr">
        <is>
          <t>Cheeseburger</t>
        </is>
      </c>
      <c r="C8072" s="127" t="n">
        <v>29</v>
      </c>
      <c r="D8072" s="125" t="n"/>
    </row>
    <row r="8073">
      <c r="A8073" s="126" t="n">
        <v>46290</v>
      </c>
      <c r="B8073" s="125" t="inlineStr">
        <is>
          <t>Tiramisu</t>
        </is>
      </c>
      <c r="C8073" s="127" t="n">
        <v>26</v>
      </c>
      <c r="D8073" s="125" t="n"/>
    </row>
    <row r="8074">
      <c r="A8074" s="126" t="n">
        <v>46290</v>
      </c>
      <c r="B8074" s="125" t="inlineStr">
        <is>
          <t>Chocolate Fondant</t>
        </is>
      </c>
      <c r="C8074" s="127" t="n">
        <v>10</v>
      </c>
      <c r="D8074" s="125" t="n"/>
    </row>
    <row r="8075">
      <c r="A8075" s="126" t="n">
        <v>46290</v>
      </c>
      <c r="B8075" s="125" t="inlineStr">
        <is>
          <t>Lemon Sorbet</t>
        </is>
      </c>
      <c r="C8075" s="127" t="n">
        <v>4</v>
      </c>
      <c r="D8075" s="125" t="n"/>
    </row>
    <row r="8076">
      <c r="A8076" s="126" t="n">
        <v>46290</v>
      </c>
      <c r="B8076" s="125" t="inlineStr">
        <is>
          <t>Espresso</t>
        </is>
      </c>
      <c r="C8076" s="127" t="n">
        <v>54</v>
      </c>
      <c r="D8076" s="125" t="n"/>
    </row>
    <row r="8077">
      <c r="A8077" s="126" t="n">
        <v>46290</v>
      </c>
      <c r="B8077" s="125" t="inlineStr">
        <is>
          <t>Cappuccino</t>
        </is>
      </c>
      <c r="C8077" s="127" t="n">
        <v>41</v>
      </c>
      <c r="D8077" s="125" t="n"/>
    </row>
    <row r="8078">
      <c r="A8078" s="126" t="n">
        <v>46290</v>
      </c>
      <c r="B8078" s="125" t="inlineStr">
        <is>
          <t>Homemade Lemonade</t>
        </is>
      </c>
      <c r="C8078" s="127" t="n">
        <v>35</v>
      </c>
      <c r="D8078" s="125" t="n"/>
    </row>
    <row r="8079">
      <c r="A8079" s="126" t="n">
        <v>46291</v>
      </c>
      <c r="B8079" s="125" t="inlineStr">
        <is>
          <t>Bruschetta</t>
        </is>
      </c>
      <c r="C8079" s="127" t="n">
        <v>27</v>
      </c>
      <c r="D8079" s="125" t="n"/>
    </row>
    <row r="8080">
      <c r="A8080" s="126" t="n">
        <v>46291</v>
      </c>
      <c r="B8080" s="125" t="inlineStr">
        <is>
          <t>Caesar Salad</t>
        </is>
      </c>
      <c r="C8080" s="127" t="n">
        <v>17</v>
      </c>
      <c r="D8080" s="125" t="n"/>
    </row>
    <row r="8081">
      <c r="A8081" s="126" t="n">
        <v>46291</v>
      </c>
      <c r="B8081" s="125" t="inlineStr">
        <is>
          <t>Tomato Soup</t>
        </is>
      </c>
      <c r="C8081" s="127" t="n">
        <v>10</v>
      </c>
      <c r="D8081" s="125" t="n"/>
    </row>
    <row r="8082">
      <c r="A8082" s="126" t="n">
        <v>46291</v>
      </c>
      <c r="B8082" s="125" t="inlineStr">
        <is>
          <t>Spaghetti Carbonara</t>
        </is>
      </c>
      <c r="C8082" s="127" t="n">
        <v>38</v>
      </c>
      <c r="D8082" s="125" t="n"/>
    </row>
    <row r="8083">
      <c r="A8083" s="126" t="n">
        <v>46291</v>
      </c>
      <c r="B8083" s="125" t="inlineStr">
        <is>
          <t>Pizza Margherita</t>
        </is>
      </c>
      <c r="C8083" s="127" t="n">
        <v>59</v>
      </c>
      <c r="D8083" s="125" t="n"/>
    </row>
    <row r="8084">
      <c r="A8084" s="126" t="n">
        <v>46291</v>
      </c>
      <c r="B8084" s="125" t="inlineStr">
        <is>
          <t>Wiener Schnitzel</t>
        </is>
      </c>
      <c r="C8084" s="127" t="n">
        <v>30</v>
      </c>
      <c r="D8084" s="125" t="n"/>
    </row>
    <row r="8085">
      <c r="A8085" s="126" t="n">
        <v>46291</v>
      </c>
      <c r="B8085" s="125" t="inlineStr">
        <is>
          <t>Salmon Fillet</t>
        </is>
      </c>
      <c r="C8085" s="127" t="n">
        <v>11</v>
      </c>
      <c r="D8085" s="125" t="n"/>
    </row>
    <row r="8086">
      <c r="A8086" s="126" t="n">
        <v>46291</v>
      </c>
      <c r="B8086" s="125" t="inlineStr">
        <is>
          <t>Mushroom Risotto</t>
        </is>
      </c>
      <c r="C8086" s="127" t="n">
        <v>9</v>
      </c>
      <c r="D8086" s="125" t="n"/>
    </row>
    <row r="8087">
      <c r="A8087" s="126" t="n">
        <v>46291</v>
      </c>
      <c r="B8087" s="125" t="inlineStr">
        <is>
          <t>Cheeseburger</t>
        </is>
      </c>
      <c r="C8087" s="127" t="n">
        <v>31</v>
      </c>
      <c r="D8087" s="125" t="n"/>
    </row>
    <row r="8088">
      <c r="A8088" s="126" t="n">
        <v>46291</v>
      </c>
      <c r="B8088" s="125" t="inlineStr">
        <is>
          <t>Tiramisu</t>
        </is>
      </c>
      <c r="C8088" s="127" t="n">
        <v>25</v>
      </c>
      <c r="D8088" s="125" t="n"/>
    </row>
    <row r="8089">
      <c r="A8089" s="126" t="n">
        <v>46291</v>
      </c>
      <c r="B8089" s="125" t="inlineStr">
        <is>
          <t>Chocolate Fondant</t>
        </is>
      </c>
      <c r="C8089" s="127" t="n">
        <v>12</v>
      </c>
      <c r="D8089" s="125" t="n"/>
    </row>
    <row r="8090">
      <c r="A8090" s="126" t="n">
        <v>46291</v>
      </c>
      <c r="B8090" s="125" t="inlineStr">
        <is>
          <t>Lemon Sorbet</t>
        </is>
      </c>
      <c r="C8090" s="127" t="n">
        <v>6</v>
      </c>
      <c r="D8090" s="125" t="n"/>
    </row>
    <row r="8091">
      <c r="A8091" s="126" t="n">
        <v>46291</v>
      </c>
      <c r="B8091" s="125" t="inlineStr">
        <is>
          <t>Espresso</t>
        </is>
      </c>
      <c r="C8091" s="127" t="n">
        <v>63</v>
      </c>
      <c r="D8091" s="125" t="n"/>
    </row>
    <row r="8092">
      <c r="A8092" s="126" t="n">
        <v>46291</v>
      </c>
      <c r="B8092" s="125" t="inlineStr">
        <is>
          <t>Cappuccino</t>
        </is>
      </c>
      <c r="C8092" s="127" t="n">
        <v>42</v>
      </c>
      <c r="D8092" s="125" t="n"/>
    </row>
    <row r="8093">
      <c r="A8093" s="126" t="n">
        <v>46291</v>
      </c>
      <c r="B8093" s="125" t="inlineStr">
        <is>
          <t>Homemade Lemonade</t>
        </is>
      </c>
      <c r="C8093" s="127" t="n">
        <v>31</v>
      </c>
      <c r="D8093" s="125" t="n"/>
    </row>
    <row r="8094">
      <c r="A8094" s="126" t="n">
        <v>46292</v>
      </c>
      <c r="B8094" s="125" t="inlineStr">
        <is>
          <t>Bruschetta</t>
        </is>
      </c>
      <c r="C8094" s="127" t="n">
        <v>15</v>
      </c>
      <c r="D8094" s="125" t="n"/>
    </row>
    <row r="8095">
      <c r="A8095" s="126" t="n">
        <v>46292</v>
      </c>
      <c r="B8095" s="125" t="inlineStr">
        <is>
          <t>Caesar Salad</t>
        </is>
      </c>
      <c r="C8095" s="127" t="n">
        <v>14</v>
      </c>
      <c r="D8095" s="125" t="n"/>
    </row>
    <row r="8096">
      <c r="A8096" s="126" t="n">
        <v>46292</v>
      </c>
      <c r="B8096" s="125" t="inlineStr">
        <is>
          <t>Tomato Soup</t>
        </is>
      </c>
      <c r="C8096" s="127" t="n">
        <v>8</v>
      </c>
      <c r="D8096" s="125" t="n"/>
    </row>
    <row r="8097">
      <c r="A8097" s="126" t="n">
        <v>46292</v>
      </c>
      <c r="B8097" s="125" t="inlineStr">
        <is>
          <t>Spaghetti Carbonara</t>
        </is>
      </c>
      <c r="C8097" s="127" t="n">
        <v>24</v>
      </c>
      <c r="D8097" s="125" t="n"/>
    </row>
    <row r="8098">
      <c r="A8098" s="126" t="n">
        <v>46292</v>
      </c>
      <c r="B8098" s="125" t="inlineStr">
        <is>
          <t>Pizza Margherita</t>
        </is>
      </c>
      <c r="C8098" s="127" t="n">
        <v>48</v>
      </c>
      <c r="D8098" s="125" t="n"/>
    </row>
    <row r="8099">
      <c r="A8099" s="126" t="n">
        <v>46292</v>
      </c>
      <c r="B8099" s="125" t="inlineStr">
        <is>
          <t>Wiener Schnitzel</t>
        </is>
      </c>
      <c r="C8099" s="127" t="n">
        <v>20</v>
      </c>
      <c r="D8099" s="125" t="n"/>
    </row>
    <row r="8100">
      <c r="A8100" s="126" t="n">
        <v>46292</v>
      </c>
      <c r="B8100" s="125" t="inlineStr">
        <is>
          <t>Salmon Fillet</t>
        </is>
      </c>
      <c r="C8100" s="127" t="n">
        <v>8</v>
      </c>
      <c r="D8100" s="125" t="n"/>
    </row>
    <row r="8101">
      <c r="A8101" s="126" t="n">
        <v>46292</v>
      </c>
      <c r="B8101" s="125" t="inlineStr">
        <is>
          <t>Mushroom Risotto</t>
        </is>
      </c>
      <c r="C8101" s="127" t="n">
        <v>7</v>
      </c>
      <c r="D8101" s="125" t="n"/>
    </row>
    <row r="8102">
      <c r="A8102" s="126" t="n">
        <v>46292</v>
      </c>
      <c r="B8102" s="125" t="inlineStr">
        <is>
          <t>Cheeseburger</t>
        </is>
      </c>
      <c r="C8102" s="127" t="n">
        <v>25</v>
      </c>
      <c r="D8102" s="125" t="n"/>
    </row>
    <row r="8103">
      <c r="A8103" s="126" t="n">
        <v>46292</v>
      </c>
      <c r="B8103" s="125" t="inlineStr">
        <is>
          <t>Tiramisu</t>
        </is>
      </c>
      <c r="C8103" s="127" t="n">
        <v>14</v>
      </c>
      <c r="D8103" s="125" t="n"/>
    </row>
    <row r="8104">
      <c r="A8104" s="126" t="n">
        <v>46292</v>
      </c>
      <c r="B8104" s="125" t="inlineStr">
        <is>
          <t>Chocolate Fondant</t>
        </is>
      </c>
      <c r="C8104" s="127" t="n">
        <v>9</v>
      </c>
      <c r="D8104" s="125" t="n"/>
    </row>
    <row r="8105">
      <c r="A8105" s="126" t="n">
        <v>46292</v>
      </c>
      <c r="B8105" s="125" t="inlineStr">
        <is>
          <t>Lemon Sorbet</t>
        </is>
      </c>
      <c r="C8105" s="127" t="n">
        <v>4</v>
      </c>
      <c r="D8105" s="125" t="n"/>
    </row>
    <row r="8106">
      <c r="A8106" s="126" t="n">
        <v>46292</v>
      </c>
      <c r="B8106" s="125" t="inlineStr">
        <is>
          <t>Espresso</t>
        </is>
      </c>
      <c r="C8106" s="127" t="n">
        <v>43</v>
      </c>
      <c r="D8106" s="125" t="n"/>
    </row>
    <row r="8107">
      <c r="A8107" s="126" t="n">
        <v>46292</v>
      </c>
      <c r="B8107" s="125" t="inlineStr">
        <is>
          <t>Cappuccino</t>
        </is>
      </c>
      <c r="C8107" s="127" t="n">
        <v>43</v>
      </c>
      <c r="D8107" s="125" t="n"/>
    </row>
    <row r="8108">
      <c r="A8108" s="126" t="n">
        <v>46292</v>
      </c>
      <c r="B8108" s="125" t="inlineStr">
        <is>
          <t>Homemade Lemonade</t>
        </is>
      </c>
      <c r="C8108" s="127" t="n">
        <v>31</v>
      </c>
      <c r="D8108" s="125" t="n"/>
    </row>
    <row r="8109">
      <c r="A8109" s="126" t="n">
        <v>46294</v>
      </c>
      <c r="B8109" s="125" t="inlineStr">
        <is>
          <t>Bruschetta</t>
        </is>
      </c>
      <c r="C8109" s="127" t="n">
        <v>9</v>
      </c>
      <c r="D8109" s="125" t="n"/>
    </row>
    <row r="8110">
      <c r="A8110" s="126" t="n">
        <v>46294</v>
      </c>
      <c r="B8110" s="125" t="inlineStr">
        <is>
          <t>Caesar Salad</t>
        </is>
      </c>
      <c r="C8110" s="127" t="n">
        <v>9</v>
      </c>
      <c r="D8110" s="125" t="n"/>
    </row>
    <row r="8111">
      <c r="A8111" s="126" t="n">
        <v>46294</v>
      </c>
      <c r="B8111" s="125" t="inlineStr">
        <is>
          <t>Tomato Soup</t>
        </is>
      </c>
      <c r="C8111" s="127" t="n">
        <v>3</v>
      </c>
      <c r="D8111" s="125" t="n"/>
    </row>
    <row r="8112">
      <c r="A8112" s="126" t="n">
        <v>46294</v>
      </c>
      <c r="B8112" s="125" t="inlineStr">
        <is>
          <t>Spaghetti Carbonara</t>
        </is>
      </c>
      <c r="C8112" s="127" t="n">
        <v>19</v>
      </c>
      <c r="D8112" s="125" t="n"/>
    </row>
    <row r="8113">
      <c r="A8113" s="126" t="n">
        <v>46294</v>
      </c>
      <c r="B8113" s="125" t="inlineStr">
        <is>
          <t>Pizza Margherita</t>
        </is>
      </c>
      <c r="C8113" s="127" t="n">
        <v>31</v>
      </c>
      <c r="D8113" s="125" t="n"/>
    </row>
    <row r="8114">
      <c r="A8114" s="126" t="n">
        <v>46294</v>
      </c>
      <c r="B8114" s="125" t="inlineStr">
        <is>
          <t>Wiener Schnitzel</t>
        </is>
      </c>
      <c r="C8114" s="127" t="n">
        <v>12</v>
      </c>
      <c r="D8114" s="125" t="n"/>
    </row>
    <row r="8115">
      <c r="A8115" s="126" t="n">
        <v>46294</v>
      </c>
      <c r="B8115" s="125" t="inlineStr">
        <is>
          <t>Salmon Fillet</t>
        </is>
      </c>
      <c r="C8115" s="127" t="n">
        <v>6</v>
      </c>
      <c r="D8115" s="125" t="n"/>
    </row>
    <row r="8116">
      <c r="A8116" s="126" t="n">
        <v>46294</v>
      </c>
      <c r="B8116" s="125" t="inlineStr">
        <is>
          <t>Mushroom Risotto</t>
        </is>
      </c>
      <c r="C8116" s="127" t="n">
        <v>3</v>
      </c>
      <c r="D8116" s="125" t="n"/>
    </row>
    <row r="8117">
      <c r="A8117" s="126" t="n">
        <v>46294</v>
      </c>
      <c r="B8117" s="125" t="inlineStr">
        <is>
          <t>Cheeseburger</t>
        </is>
      </c>
      <c r="C8117" s="127" t="n">
        <v>17</v>
      </c>
      <c r="D8117" s="125" t="n"/>
    </row>
    <row r="8118">
      <c r="A8118" s="126" t="n">
        <v>46294</v>
      </c>
      <c r="B8118" s="125" t="inlineStr">
        <is>
          <t>Tiramisu</t>
        </is>
      </c>
      <c r="C8118" s="127" t="n">
        <v>15</v>
      </c>
      <c r="D8118" s="125" t="n"/>
    </row>
    <row r="8119">
      <c r="A8119" s="126" t="n">
        <v>46294</v>
      </c>
      <c r="B8119" s="125" t="inlineStr">
        <is>
          <t>Chocolate Fondant</t>
        </is>
      </c>
      <c r="C8119" s="127" t="n">
        <v>7</v>
      </c>
      <c r="D8119" s="125" t="n"/>
    </row>
    <row r="8120">
      <c r="A8120" s="126" t="n">
        <v>46294</v>
      </c>
      <c r="B8120" s="125" t="inlineStr">
        <is>
          <t>Lemon Sorbet</t>
        </is>
      </c>
      <c r="C8120" s="127" t="n">
        <v>3</v>
      </c>
      <c r="D8120" s="125" t="n"/>
    </row>
    <row r="8121">
      <c r="A8121" s="126" t="n">
        <v>46294</v>
      </c>
      <c r="B8121" s="125" t="inlineStr">
        <is>
          <t>Espresso</t>
        </is>
      </c>
      <c r="C8121" s="127" t="n">
        <v>32</v>
      </c>
      <c r="D8121" s="125" t="n"/>
    </row>
    <row r="8122">
      <c r="A8122" s="126" t="n">
        <v>46294</v>
      </c>
      <c r="B8122" s="125" t="inlineStr">
        <is>
          <t>Cappuccino</t>
        </is>
      </c>
      <c r="C8122" s="127" t="n">
        <v>29</v>
      </c>
      <c r="D8122" s="125" t="n"/>
    </row>
    <row r="8123">
      <c r="A8123" s="126" t="n">
        <v>46294</v>
      </c>
      <c r="B8123" s="125" t="inlineStr">
        <is>
          <t>Homemade Lemonade</t>
        </is>
      </c>
      <c r="C8123" s="127" t="n">
        <v>10</v>
      </c>
      <c r="D8123" s="125" t="n"/>
    </row>
    <row r="8124">
      <c r="A8124" s="126" t="n">
        <v>46295</v>
      </c>
      <c r="B8124" s="125" t="inlineStr">
        <is>
          <t>Bruschetta</t>
        </is>
      </c>
      <c r="C8124" s="127" t="n">
        <v>9</v>
      </c>
      <c r="D8124" s="125" t="n"/>
    </row>
    <row r="8125">
      <c r="A8125" s="126" t="n">
        <v>46295</v>
      </c>
      <c r="B8125" s="125" t="inlineStr">
        <is>
          <t>Caesar Salad</t>
        </is>
      </c>
      <c r="C8125" s="127" t="n">
        <v>14</v>
      </c>
      <c r="D8125" s="125" t="n"/>
    </row>
    <row r="8126">
      <c r="A8126" s="126" t="n">
        <v>46295</v>
      </c>
      <c r="B8126" s="125" t="inlineStr">
        <is>
          <t>Tomato Soup</t>
        </is>
      </c>
      <c r="C8126" s="127" t="n">
        <v>8</v>
      </c>
      <c r="D8126" s="125" t="n"/>
    </row>
    <row r="8127">
      <c r="A8127" s="126" t="n">
        <v>46295</v>
      </c>
      <c r="B8127" s="125" t="inlineStr">
        <is>
          <t>Spaghetti Carbonara</t>
        </is>
      </c>
      <c r="C8127" s="127" t="n">
        <v>26</v>
      </c>
      <c r="D8127" s="125" t="n"/>
    </row>
    <row r="8128">
      <c r="A8128" s="126" t="n">
        <v>46295</v>
      </c>
      <c r="B8128" s="125" t="inlineStr">
        <is>
          <t>Pizza Margherita</t>
        </is>
      </c>
      <c r="C8128" s="127" t="n">
        <v>29</v>
      </c>
      <c r="D8128" s="125" t="n"/>
    </row>
    <row r="8129">
      <c r="A8129" s="126" t="n">
        <v>46295</v>
      </c>
      <c r="B8129" s="125" t="inlineStr">
        <is>
          <t>Wiener Schnitzel</t>
        </is>
      </c>
      <c r="C8129" s="127" t="n">
        <v>17</v>
      </c>
      <c r="D8129" s="125" t="n"/>
    </row>
    <row r="8130">
      <c r="A8130" s="126" t="n">
        <v>46295</v>
      </c>
      <c r="B8130" s="125" t="inlineStr">
        <is>
          <t>Salmon Fillet</t>
        </is>
      </c>
      <c r="C8130" s="127" t="n">
        <v>6</v>
      </c>
      <c r="D8130" s="125" t="n"/>
    </row>
    <row r="8131">
      <c r="A8131" s="126" t="n">
        <v>46295</v>
      </c>
      <c r="B8131" s="125" t="inlineStr">
        <is>
          <t>Mushroom Risotto</t>
        </is>
      </c>
      <c r="C8131" s="127" t="n">
        <v>4</v>
      </c>
      <c r="D8131" s="125" t="n"/>
    </row>
    <row r="8132">
      <c r="A8132" s="126" t="n">
        <v>46295</v>
      </c>
      <c r="B8132" s="125" t="inlineStr">
        <is>
          <t>Cheeseburger</t>
        </is>
      </c>
      <c r="C8132" s="127" t="n">
        <v>20</v>
      </c>
      <c r="D8132" s="125" t="n"/>
    </row>
    <row r="8133">
      <c r="A8133" s="126" t="n">
        <v>46295</v>
      </c>
      <c r="B8133" s="125" t="inlineStr">
        <is>
          <t>Tiramisu</t>
        </is>
      </c>
      <c r="C8133" s="127" t="n">
        <v>14</v>
      </c>
      <c r="D8133" s="125" t="n"/>
    </row>
    <row r="8134">
      <c r="A8134" s="126" t="n">
        <v>46295</v>
      </c>
      <c r="B8134" s="125" t="inlineStr">
        <is>
          <t>Chocolate Fondant</t>
        </is>
      </c>
      <c r="C8134" s="127" t="n">
        <v>6</v>
      </c>
      <c r="D8134" s="125" t="n"/>
    </row>
    <row r="8135">
      <c r="A8135" s="126" t="n">
        <v>46295</v>
      </c>
      <c r="B8135" s="125" t="inlineStr">
        <is>
          <t>Lemon Sorbet</t>
        </is>
      </c>
      <c r="C8135" s="127" t="n">
        <v>4</v>
      </c>
      <c r="D8135" s="125" t="n"/>
    </row>
    <row r="8136">
      <c r="A8136" s="126" t="n">
        <v>46295</v>
      </c>
      <c r="B8136" s="125" t="inlineStr">
        <is>
          <t>Espresso</t>
        </is>
      </c>
      <c r="C8136" s="127" t="n">
        <v>39</v>
      </c>
      <c r="D8136" s="125" t="n"/>
    </row>
    <row r="8137">
      <c r="A8137" s="126" t="n">
        <v>46295</v>
      </c>
      <c r="B8137" s="125" t="inlineStr">
        <is>
          <t>Cappuccino</t>
        </is>
      </c>
      <c r="C8137" s="127" t="n">
        <v>29</v>
      </c>
      <c r="D8137" s="125" t="n"/>
    </row>
    <row r="8138">
      <c r="A8138" s="126" t="n">
        <v>46295</v>
      </c>
      <c r="B8138" s="125" t="inlineStr">
        <is>
          <t>Homemade Lemonade</t>
        </is>
      </c>
      <c r="C8138" s="127" t="n">
        <v>16</v>
      </c>
      <c r="D8138" s="125" t="n"/>
    </row>
    <row r="8139">
      <c r="A8139" s="126" t="n">
        <v>46296</v>
      </c>
      <c r="B8139" s="125" t="inlineStr">
        <is>
          <t>Bruschetta</t>
        </is>
      </c>
      <c r="C8139" s="127" t="n">
        <v>16</v>
      </c>
      <c r="D8139" s="125" t="n"/>
    </row>
    <row r="8140">
      <c r="A8140" s="126" t="n">
        <v>46296</v>
      </c>
      <c r="B8140" s="125" t="inlineStr">
        <is>
          <t>Caesar Salad</t>
        </is>
      </c>
      <c r="C8140" s="127" t="n">
        <v>6</v>
      </c>
      <c r="D8140" s="125" t="n"/>
    </row>
    <row r="8141">
      <c r="A8141" s="126" t="n">
        <v>46296</v>
      </c>
      <c r="B8141" s="125" t="inlineStr">
        <is>
          <t>Tomato Soup</t>
        </is>
      </c>
      <c r="C8141" s="127" t="n">
        <v>6</v>
      </c>
      <c r="D8141" s="125" t="n"/>
    </row>
    <row r="8142">
      <c r="A8142" s="126" t="n">
        <v>46296</v>
      </c>
      <c r="B8142" s="125" t="inlineStr">
        <is>
          <t>Spaghetti Carbonara</t>
        </is>
      </c>
      <c r="C8142" s="127" t="n">
        <v>26</v>
      </c>
      <c r="D8142" s="125" t="n"/>
    </row>
    <row r="8143">
      <c r="A8143" s="126" t="n">
        <v>46296</v>
      </c>
      <c r="B8143" s="125" t="inlineStr">
        <is>
          <t>Pizza Margherita</t>
        </is>
      </c>
      <c r="C8143" s="127" t="n">
        <v>28</v>
      </c>
      <c r="D8143" s="125" t="n"/>
    </row>
    <row r="8144">
      <c r="A8144" s="126" t="n">
        <v>46296</v>
      </c>
      <c r="B8144" s="125" t="inlineStr">
        <is>
          <t>Wiener Schnitzel</t>
        </is>
      </c>
      <c r="C8144" s="127" t="n">
        <v>23</v>
      </c>
      <c r="D8144" s="125" t="n"/>
    </row>
    <row r="8145">
      <c r="A8145" s="126" t="n">
        <v>46296</v>
      </c>
      <c r="B8145" s="125" t="inlineStr">
        <is>
          <t>Salmon Fillet</t>
        </is>
      </c>
      <c r="C8145" s="127" t="n">
        <v>5</v>
      </c>
      <c r="D8145" s="125" t="n"/>
    </row>
    <row r="8146">
      <c r="A8146" s="126" t="n">
        <v>46296</v>
      </c>
      <c r="B8146" s="125" t="inlineStr">
        <is>
          <t>Mushroom Risotto</t>
        </is>
      </c>
      <c r="C8146" s="127" t="n">
        <v>4</v>
      </c>
      <c r="D8146" s="125" t="n"/>
    </row>
    <row r="8147">
      <c r="A8147" s="126" t="n">
        <v>46296</v>
      </c>
      <c r="B8147" s="125" t="inlineStr">
        <is>
          <t>Cheeseburger</t>
        </is>
      </c>
      <c r="C8147" s="127" t="n">
        <v>20</v>
      </c>
      <c r="D8147" s="125" t="n"/>
    </row>
    <row r="8148">
      <c r="A8148" s="126" t="n">
        <v>46296</v>
      </c>
      <c r="B8148" s="125" t="inlineStr">
        <is>
          <t>Tiramisu</t>
        </is>
      </c>
      <c r="C8148" s="127" t="n">
        <v>16</v>
      </c>
      <c r="D8148" s="125" t="n"/>
    </row>
    <row r="8149">
      <c r="A8149" s="126" t="n">
        <v>46296</v>
      </c>
      <c r="B8149" s="125" t="inlineStr">
        <is>
          <t>Chocolate Fondant</t>
        </is>
      </c>
      <c r="C8149" s="127" t="n">
        <v>7</v>
      </c>
      <c r="D8149" s="125" t="n"/>
    </row>
    <row r="8150">
      <c r="A8150" s="126" t="n">
        <v>46296</v>
      </c>
      <c r="B8150" s="125" t="inlineStr">
        <is>
          <t>Lemon Sorbet</t>
        </is>
      </c>
      <c r="C8150" s="127" t="n">
        <v>3</v>
      </c>
      <c r="D8150" s="125" t="n"/>
    </row>
    <row r="8151">
      <c r="A8151" s="126" t="n">
        <v>46296</v>
      </c>
      <c r="B8151" s="125" t="inlineStr">
        <is>
          <t>Espresso</t>
        </is>
      </c>
      <c r="C8151" s="127" t="n">
        <v>39</v>
      </c>
      <c r="D8151" s="125" t="n"/>
    </row>
    <row r="8152">
      <c r="A8152" s="126" t="n">
        <v>46296</v>
      </c>
      <c r="B8152" s="125" t="inlineStr">
        <is>
          <t>Cappuccino</t>
        </is>
      </c>
      <c r="C8152" s="127" t="n">
        <v>24</v>
      </c>
      <c r="D8152" s="125" t="n"/>
    </row>
    <row r="8153">
      <c r="A8153" s="126" t="n">
        <v>46296</v>
      </c>
      <c r="B8153" s="125" t="inlineStr">
        <is>
          <t>Homemade Lemonade</t>
        </is>
      </c>
      <c r="C8153" s="127" t="n">
        <v>18</v>
      </c>
      <c r="D8153" s="125" t="n"/>
    </row>
    <row r="8154">
      <c r="A8154" s="126" t="n">
        <v>46297</v>
      </c>
      <c r="B8154" s="125" t="inlineStr">
        <is>
          <t>Bruschetta</t>
        </is>
      </c>
      <c r="C8154" s="127" t="n">
        <v>18</v>
      </c>
      <c r="D8154" s="125" t="n"/>
    </row>
    <row r="8155">
      <c r="A8155" s="126" t="n">
        <v>46297</v>
      </c>
      <c r="B8155" s="125" t="inlineStr">
        <is>
          <t>Caesar Salad</t>
        </is>
      </c>
      <c r="C8155" s="127" t="n">
        <v>11</v>
      </c>
      <c r="D8155" s="125" t="n"/>
    </row>
    <row r="8156">
      <c r="A8156" s="126" t="n">
        <v>46297</v>
      </c>
      <c r="B8156" s="125" t="inlineStr">
        <is>
          <t>Tomato Soup</t>
        </is>
      </c>
      <c r="C8156" s="127" t="n">
        <v>8</v>
      </c>
      <c r="D8156" s="125" t="n"/>
    </row>
    <row r="8157">
      <c r="A8157" s="126" t="n">
        <v>46297</v>
      </c>
      <c r="B8157" s="125" t="inlineStr">
        <is>
          <t>Spaghetti Carbonara</t>
        </is>
      </c>
      <c r="C8157" s="127" t="n">
        <v>30</v>
      </c>
      <c r="D8157" s="125" t="n"/>
    </row>
    <row r="8158">
      <c r="A8158" s="126" t="n">
        <v>46297</v>
      </c>
      <c r="B8158" s="125" t="inlineStr">
        <is>
          <t>Pizza Margherita</t>
        </is>
      </c>
      <c r="C8158" s="127" t="n">
        <v>45</v>
      </c>
      <c r="D8158" s="125" t="n"/>
    </row>
    <row r="8159">
      <c r="A8159" s="126" t="n">
        <v>46297</v>
      </c>
      <c r="B8159" s="125" t="inlineStr">
        <is>
          <t>Wiener Schnitzel</t>
        </is>
      </c>
      <c r="C8159" s="127" t="n">
        <v>19</v>
      </c>
      <c r="D8159" s="125" t="n"/>
    </row>
    <row r="8160">
      <c r="A8160" s="126" t="n">
        <v>46297</v>
      </c>
      <c r="B8160" s="125" t="inlineStr">
        <is>
          <t>Salmon Fillet</t>
        </is>
      </c>
      <c r="C8160" s="127" t="n">
        <v>7</v>
      </c>
      <c r="D8160" s="125" t="n"/>
    </row>
    <row r="8161">
      <c r="A8161" s="126" t="n">
        <v>46297</v>
      </c>
      <c r="B8161" s="125" t="inlineStr">
        <is>
          <t>Mushroom Risotto</t>
        </is>
      </c>
      <c r="C8161" s="127" t="n">
        <v>6</v>
      </c>
      <c r="D8161" s="125" t="n"/>
    </row>
    <row r="8162">
      <c r="A8162" s="126" t="n">
        <v>46297</v>
      </c>
      <c r="B8162" s="125" t="inlineStr">
        <is>
          <t>Cheeseburger</t>
        </is>
      </c>
      <c r="C8162" s="127" t="n">
        <v>26</v>
      </c>
      <c r="D8162" s="125" t="n"/>
    </row>
    <row r="8163">
      <c r="A8163" s="126" t="n">
        <v>46297</v>
      </c>
      <c r="B8163" s="125" t="inlineStr">
        <is>
          <t>Tiramisu</t>
        </is>
      </c>
      <c r="C8163" s="127" t="n">
        <v>17</v>
      </c>
      <c r="D8163" s="125" t="n"/>
    </row>
    <row r="8164">
      <c r="A8164" s="126" t="n">
        <v>46297</v>
      </c>
      <c r="B8164" s="125" t="inlineStr">
        <is>
          <t>Chocolate Fondant</t>
        </is>
      </c>
      <c r="C8164" s="127" t="n">
        <v>8</v>
      </c>
      <c r="D8164" s="125" t="n"/>
    </row>
    <row r="8165">
      <c r="A8165" s="126" t="n">
        <v>46297</v>
      </c>
      <c r="B8165" s="125" t="inlineStr">
        <is>
          <t>Lemon Sorbet</t>
        </is>
      </c>
      <c r="C8165" s="127" t="n">
        <v>3</v>
      </c>
      <c r="D8165" s="125" t="n"/>
    </row>
    <row r="8166">
      <c r="A8166" s="126" t="n">
        <v>46297</v>
      </c>
      <c r="B8166" s="125" t="inlineStr">
        <is>
          <t>Espresso</t>
        </is>
      </c>
      <c r="C8166" s="127" t="n">
        <v>50</v>
      </c>
      <c r="D8166" s="125" t="n"/>
    </row>
    <row r="8167">
      <c r="A8167" s="126" t="n">
        <v>46297</v>
      </c>
      <c r="B8167" s="125" t="inlineStr">
        <is>
          <t>Cappuccino</t>
        </is>
      </c>
      <c r="C8167" s="127" t="n">
        <v>41</v>
      </c>
      <c r="D8167" s="125" t="n"/>
    </row>
    <row r="8168">
      <c r="A8168" s="126" t="n">
        <v>46297</v>
      </c>
      <c r="B8168" s="125" t="inlineStr">
        <is>
          <t>Homemade Lemonade</t>
        </is>
      </c>
      <c r="C8168" s="127" t="n">
        <v>27</v>
      </c>
      <c r="D8168" s="125" t="n"/>
    </row>
    <row r="8169">
      <c r="A8169" s="126" t="n">
        <v>46298</v>
      </c>
      <c r="B8169" s="125" t="inlineStr">
        <is>
          <t>Bruschetta</t>
        </is>
      </c>
      <c r="C8169" s="127" t="n">
        <v>19</v>
      </c>
      <c r="D8169" s="125" t="n"/>
    </row>
    <row r="8170">
      <c r="A8170" s="126" t="n">
        <v>46298</v>
      </c>
      <c r="B8170" s="125" t="inlineStr">
        <is>
          <t>Caesar Salad</t>
        </is>
      </c>
      <c r="C8170" s="127" t="n">
        <v>14</v>
      </c>
      <c r="D8170" s="125" t="n"/>
    </row>
    <row r="8171">
      <c r="A8171" s="126" t="n">
        <v>46298</v>
      </c>
      <c r="B8171" s="125" t="inlineStr">
        <is>
          <t>Tomato Soup</t>
        </is>
      </c>
      <c r="C8171" s="127" t="n">
        <v>8</v>
      </c>
      <c r="D8171" s="125" t="n"/>
    </row>
    <row r="8172">
      <c r="A8172" s="126" t="n">
        <v>46298</v>
      </c>
      <c r="B8172" s="125" t="inlineStr">
        <is>
          <t>Spaghetti Carbonara</t>
        </is>
      </c>
      <c r="C8172" s="127" t="n">
        <v>35</v>
      </c>
      <c r="D8172" s="125" t="n"/>
    </row>
    <row r="8173">
      <c r="A8173" s="126" t="n">
        <v>46298</v>
      </c>
      <c r="B8173" s="125" t="inlineStr">
        <is>
          <t>Pizza Margherita</t>
        </is>
      </c>
      <c r="C8173" s="127" t="n">
        <v>39</v>
      </c>
      <c r="D8173" s="125" t="n"/>
    </row>
    <row r="8174">
      <c r="A8174" s="126" t="n">
        <v>46298</v>
      </c>
      <c r="B8174" s="125" t="inlineStr">
        <is>
          <t>Wiener Schnitzel</t>
        </is>
      </c>
      <c r="C8174" s="127" t="n">
        <v>21</v>
      </c>
      <c r="D8174" s="125" t="n"/>
    </row>
    <row r="8175">
      <c r="A8175" s="126" t="n">
        <v>46298</v>
      </c>
      <c r="B8175" s="125" t="inlineStr">
        <is>
          <t>Salmon Fillet</t>
        </is>
      </c>
      <c r="C8175" s="127" t="n">
        <v>9</v>
      </c>
      <c r="D8175" s="125" t="n"/>
    </row>
    <row r="8176">
      <c r="A8176" s="126" t="n">
        <v>46298</v>
      </c>
      <c r="B8176" s="125" t="inlineStr">
        <is>
          <t>Mushroom Risotto</t>
        </is>
      </c>
      <c r="C8176" s="127" t="n">
        <v>8</v>
      </c>
      <c r="D8176" s="125" t="n"/>
    </row>
    <row r="8177">
      <c r="A8177" s="126" t="n">
        <v>46298</v>
      </c>
      <c r="B8177" s="125" t="inlineStr">
        <is>
          <t>Cheeseburger</t>
        </is>
      </c>
      <c r="C8177" s="127" t="n">
        <v>30</v>
      </c>
      <c r="D8177" s="125" t="n"/>
    </row>
    <row r="8178">
      <c r="A8178" s="126" t="n">
        <v>46298</v>
      </c>
      <c r="B8178" s="125" t="inlineStr">
        <is>
          <t>Tiramisu</t>
        </is>
      </c>
      <c r="C8178" s="127" t="n">
        <v>20</v>
      </c>
      <c r="D8178" s="125" t="n"/>
    </row>
    <row r="8179">
      <c r="A8179" s="126" t="n">
        <v>46298</v>
      </c>
      <c r="B8179" s="125" t="inlineStr">
        <is>
          <t>Chocolate Fondant</t>
        </is>
      </c>
      <c r="C8179" s="127" t="n">
        <v>9</v>
      </c>
      <c r="D8179" s="125" t="n"/>
    </row>
    <row r="8180">
      <c r="A8180" s="126" t="n">
        <v>46298</v>
      </c>
      <c r="B8180" s="125" t="inlineStr">
        <is>
          <t>Lemon Sorbet</t>
        </is>
      </c>
      <c r="C8180" s="127" t="n">
        <v>4</v>
      </c>
      <c r="D8180" s="125" t="n"/>
    </row>
    <row r="8181">
      <c r="A8181" s="126" t="n">
        <v>46298</v>
      </c>
      <c r="B8181" s="125" t="inlineStr">
        <is>
          <t>Espresso</t>
        </is>
      </c>
      <c r="C8181" s="127" t="n">
        <v>48</v>
      </c>
      <c r="D8181" s="125" t="n"/>
    </row>
    <row r="8182">
      <c r="A8182" s="126" t="n">
        <v>46298</v>
      </c>
      <c r="B8182" s="125" t="inlineStr">
        <is>
          <t>Cappuccino</t>
        </is>
      </c>
      <c r="C8182" s="127" t="n">
        <v>43</v>
      </c>
      <c r="D8182" s="125" t="n"/>
    </row>
    <row r="8183">
      <c r="A8183" s="126" t="n">
        <v>46298</v>
      </c>
      <c r="B8183" s="125" t="inlineStr">
        <is>
          <t>Homemade Lemonade</t>
        </is>
      </c>
      <c r="C8183" s="127" t="n">
        <v>34</v>
      </c>
      <c r="D8183" s="125" t="n"/>
    </row>
    <row r="8184">
      <c r="A8184" s="126" t="n">
        <v>46299</v>
      </c>
      <c r="B8184" s="125" t="inlineStr">
        <is>
          <t>Bruschetta</t>
        </is>
      </c>
      <c r="C8184" s="127" t="n">
        <v>18</v>
      </c>
      <c r="D8184" s="125" t="n"/>
    </row>
    <row r="8185">
      <c r="A8185" s="126" t="n">
        <v>46299</v>
      </c>
      <c r="B8185" s="125" t="inlineStr">
        <is>
          <t>Caesar Salad</t>
        </is>
      </c>
      <c r="C8185" s="127" t="n">
        <v>12</v>
      </c>
      <c r="D8185" s="125" t="n"/>
    </row>
    <row r="8186">
      <c r="A8186" s="126" t="n">
        <v>46299</v>
      </c>
      <c r="B8186" s="125" t="inlineStr">
        <is>
          <t>Tomato Soup</t>
        </is>
      </c>
      <c r="C8186" s="127" t="n">
        <v>9</v>
      </c>
      <c r="D8186" s="125" t="n"/>
    </row>
    <row r="8187">
      <c r="A8187" s="126" t="n">
        <v>46299</v>
      </c>
      <c r="B8187" s="125" t="inlineStr">
        <is>
          <t>Spaghetti Carbonara</t>
        </is>
      </c>
      <c r="C8187" s="127" t="n">
        <v>24</v>
      </c>
      <c r="D8187" s="125" t="n"/>
    </row>
    <row r="8188">
      <c r="A8188" s="126" t="n">
        <v>46299</v>
      </c>
      <c r="B8188" s="125" t="inlineStr">
        <is>
          <t>Pizza Margherita</t>
        </is>
      </c>
      <c r="C8188" s="127" t="n">
        <v>36</v>
      </c>
      <c r="D8188" s="125" t="n"/>
    </row>
    <row r="8189">
      <c r="A8189" s="126" t="n">
        <v>46299</v>
      </c>
      <c r="B8189" s="125" t="inlineStr">
        <is>
          <t>Wiener Schnitzel</t>
        </is>
      </c>
      <c r="C8189" s="127" t="n">
        <v>26</v>
      </c>
      <c r="D8189" s="125" t="n"/>
    </row>
    <row r="8190">
      <c r="A8190" s="126" t="n">
        <v>46299</v>
      </c>
      <c r="B8190" s="125" t="inlineStr">
        <is>
          <t>Salmon Fillet</t>
        </is>
      </c>
      <c r="C8190" s="127" t="n">
        <v>11</v>
      </c>
      <c r="D8190" s="125" t="n"/>
    </row>
    <row r="8191">
      <c r="A8191" s="126" t="n">
        <v>46299</v>
      </c>
      <c r="B8191" s="125" t="inlineStr">
        <is>
          <t>Mushroom Risotto</t>
        </is>
      </c>
      <c r="C8191" s="127" t="n">
        <v>6</v>
      </c>
      <c r="D8191" s="125" t="n"/>
    </row>
    <row r="8192">
      <c r="A8192" s="126" t="n">
        <v>46299</v>
      </c>
      <c r="B8192" s="125" t="inlineStr">
        <is>
          <t>Cheeseburger</t>
        </is>
      </c>
      <c r="C8192" s="127" t="n">
        <v>24</v>
      </c>
      <c r="D8192" s="125" t="n"/>
    </row>
    <row r="8193">
      <c r="A8193" s="126" t="n">
        <v>46299</v>
      </c>
      <c r="B8193" s="125" t="inlineStr">
        <is>
          <t>Tiramisu</t>
        </is>
      </c>
      <c r="C8193" s="127" t="n">
        <v>17</v>
      </c>
      <c r="D8193" s="125" t="n"/>
    </row>
    <row r="8194">
      <c r="A8194" s="126" t="n">
        <v>46299</v>
      </c>
      <c r="B8194" s="125" t="inlineStr">
        <is>
          <t>Chocolate Fondant</t>
        </is>
      </c>
      <c r="C8194" s="127" t="n">
        <v>6</v>
      </c>
      <c r="D8194" s="125" t="n"/>
    </row>
    <row r="8195">
      <c r="A8195" s="126" t="n">
        <v>46299</v>
      </c>
      <c r="B8195" s="125" t="inlineStr">
        <is>
          <t>Lemon Sorbet</t>
        </is>
      </c>
      <c r="C8195" s="127" t="n">
        <v>4</v>
      </c>
      <c r="D8195" s="125" t="n"/>
    </row>
    <row r="8196">
      <c r="A8196" s="126" t="n">
        <v>46299</v>
      </c>
      <c r="B8196" s="125" t="inlineStr">
        <is>
          <t>Espresso</t>
        </is>
      </c>
      <c r="C8196" s="127" t="n">
        <v>39</v>
      </c>
      <c r="D8196" s="125" t="n"/>
    </row>
    <row r="8197">
      <c r="A8197" s="126" t="n">
        <v>46299</v>
      </c>
      <c r="B8197" s="125" t="inlineStr">
        <is>
          <t>Cappuccino</t>
        </is>
      </c>
      <c r="C8197" s="127" t="n">
        <v>29</v>
      </c>
      <c r="D8197" s="125" t="n"/>
    </row>
    <row r="8198">
      <c r="A8198" s="126" t="n">
        <v>46299</v>
      </c>
      <c r="B8198" s="125" t="inlineStr">
        <is>
          <t>Homemade Lemonade</t>
        </is>
      </c>
      <c r="C8198" s="127" t="n">
        <v>30</v>
      </c>
      <c r="D8198" s="125" t="n"/>
    </row>
    <row r="8199">
      <c r="A8199" s="126" t="n">
        <v>46301</v>
      </c>
      <c r="B8199" s="125" t="inlineStr">
        <is>
          <t>Bruschetta</t>
        </is>
      </c>
      <c r="C8199" s="127" t="n">
        <v>9</v>
      </c>
      <c r="D8199" s="125" t="n"/>
    </row>
    <row r="8200">
      <c r="A8200" s="126" t="n">
        <v>46301</v>
      </c>
      <c r="B8200" s="125" t="inlineStr">
        <is>
          <t>Caesar Salad</t>
        </is>
      </c>
      <c r="C8200" s="127" t="n">
        <v>11</v>
      </c>
      <c r="D8200" s="125" t="n"/>
    </row>
    <row r="8201">
      <c r="A8201" s="126" t="n">
        <v>46301</v>
      </c>
      <c r="B8201" s="125" t="inlineStr">
        <is>
          <t>Tomato Soup</t>
        </is>
      </c>
      <c r="C8201" s="127" t="n">
        <v>5</v>
      </c>
      <c r="D8201" s="125" t="n"/>
    </row>
    <row r="8202">
      <c r="A8202" s="126" t="n">
        <v>46301</v>
      </c>
      <c r="B8202" s="125" t="inlineStr">
        <is>
          <t>Spaghetti Carbonara</t>
        </is>
      </c>
      <c r="C8202" s="127" t="n">
        <v>21</v>
      </c>
      <c r="D8202" s="125" t="n"/>
    </row>
    <row r="8203">
      <c r="A8203" s="126" t="n">
        <v>46301</v>
      </c>
      <c r="B8203" s="125" t="inlineStr">
        <is>
          <t>Pizza Margherita</t>
        </is>
      </c>
      <c r="C8203" s="127" t="n">
        <v>21</v>
      </c>
      <c r="D8203" s="125" t="n"/>
    </row>
    <row r="8204">
      <c r="A8204" s="126" t="n">
        <v>46301</v>
      </c>
      <c r="B8204" s="125" t="inlineStr">
        <is>
          <t>Wiener Schnitzel</t>
        </is>
      </c>
      <c r="C8204" s="127" t="n">
        <v>12</v>
      </c>
      <c r="D8204" s="125" t="n"/>
    </row>
    <row r="8205">
      <c r="A8205" s="126" t="n">
        <v>46301</v>
      </c>
      <c r="B8205" s="125" t="inlineStr">
        <is>
          <t>Salmon Fillet</t>
        </is>
      </c>
      <c r="C8205" s="127" t="n">
        <v>3</v>
      </c>
      <c r="D8205" s="125" t="n"/>
    </row>
    <row r="8206">
      <c r="A8206" s="126" t="n">
        <v>46301</v>
      </c>
      <c r="B8206" s="125" t="inlineStr">
        <is>
          <t>Mushroom Risotto</t>
        </is>
      </c>
      <c r="C8206" s="127" t="n">
        <v>4</v>
      </c>
      <c r="D8206" s="125" t="n"/>
    </row>
    <row r="8207">
      <c r="A8207" s="126" t="n">
        <v>46301</v>
      </c>
      <c r="B8207" s="125" t="inlineStr">
        <is>
          <t>Cheeseburger</t>
        </is>
      </c>
      <c r="C8207" s="127" t="n">
        <v>15</v>
      </c>
      <c r="D8207" s="125" t="n"/>
    </row>
    <row r="8208">
      <c r="A8208" s="126" t="n">
        <v>46301</v>
      </c>
      <c r="B8208" s="125" t="inlineStr">
        <is>
          <t>Tiramisu</t>
        </is>
      </c>
      <c r="C8208" s="127" t="n">
        <v>12</v>
      </c>
      <c r="D8208" s="125" t="n"/>
    </row>
    <row r="8209">
      <c r="A8209" s="126" t="n">
        <v>46301</v>
      </c>
      <c r="B8209" s="125" t="inlineStr">
        <is>
          <t>Chocolate Fondant</t>
        </is>
      </c>
      <c r="C8209" s="127" t="n">
        <v>4</v>
      </c>
      <c r="D8209" s="125" t="n"/>
    </row>
    <row r="8210">
      <c r="A8210" s="126" t="n">
        <v>46301</v>
      </c>
      <c r="B8210" s="125" t="inlineStr">
        <is>
          <t>Lemon Sorbet</t>
        </is>
      </c>
      <c r="C8210" s="127" t="n">
        <v>3</v>
      </c>
      <c r="D8210" s="125" t="n"/>
    </row>
    <row r="8211">
      <c r="A8211" s="126" t="n">
        <v>46301</v>
      </c>
      <c r="B8211" s="125" t="inlineStr">
        <is>
          <t>Espresso</t>
        </is>
      </c>
      <c r="C8211" s="127" t="n">
        <v>19</v>
      </c>
      <c r="D8211" s="125" t="n"/>
    </row>
    <row r="8212">
      <c r="A8212" s="126" t="n">
        <v>46301</v>
      </c>
      <c r="B8212" s="125" t="inlineStr">
        <is>
          <t>Cappuccino</t>
        </is>
      </c>
      <c r="C8212" s="127" t="n">
        <v>13</v>
      </c>
      <c r="D8212" s="125" t="n"/>
    </row>
    <row r="8213">
      <c r="A8213" s="126" t="n">
        <v>46301</v>
      </c>
      <c r="B8213" s="125" t="inlineStr">
        <is>
          <t>Homemade Lemonade</t>
        </is>
      </c>
      <c r="C8213" s="127" t="n">
        <v>17</v>
      </c>
      <c r="D8213" s="125" t="n"/>
    </row>
    <row r="8214">
      <c r="A8214" s="126" t="n">
        <v>46302</v>
      </c>
      <c r="B8214" s="125" t="inlineStr">
        <is>
          <t>Bruschetta</t>
        </is>
      </c>
      <c r="C8214" s="127" t="n">
        <v>14</v>
      </c>
      <c r="D8214" s="125" t="n"/>
    </row>
    <row r="8215">
      <c r="A8215" s="126" t="n">
        <v>46302</v>
      </c>
      <c r="B8215" s="125" t="inlineStr">
        <is>
          <t>Caesar Salad</t>
        </is>
      </c>
      <c r="C8215" s="127" t="n">
        <v>5</v>
      </c>
      <c r="D8215" s="125" t="n"/>
    </row>
    <row r="8216">
      <c r="A8216" s="126" t="n">
        <v>46302</v>
      </c>
      <c r="B8216" s="125" t="inlineStr">
        <is>
          <t>Tomato Soup</t>
        </is>
      </c>
      <c r="C8216" s="127" t="n">
        <v>7</v>
      </c>
      <c r="D8216" s="125" t="n"/>
    </row>
    <row r="8217">
      <c r="A8217" s="126" t="n">
        <v>46302</v>
      </c>
      <c r="B8217" s="125" t="inlineStr">
        <is>
          <t>Spaghetti Carbonara</t>
        </is>
      </c>
      <c r="C8217" s="127" t="n">
        <v>20</v>
      </c>
      <c r="D8217" s="125" t="n"/>
    </row>
    <row r="8218">
      <c r="A8218" s="126" t="n">
        <v>46302</v>
      </c>
      <c r="B8218" s="125" t="inlineStr">
        <is>
          <t>Pizza Margherita</t>
        </is>
      </c>
      <c r="C8218" s="127" t="n">
        <v>26</v>
      </c>
      <c r="D8218" s="125" t="n"/>
    </row>
    <row r="8219">
      <c r="A8219" s="126" t="n">
        <v>46302</v>
      </c>
      <c r="B8219" s="125" t="inlineStr">
        <is>
          <t>Wiener Schnitzel</t>
        </is>
      </c>
      <c r="C8219" s="127" t="n">
        <v>11</v>
      </c>
      <c r="D8219" s="125" t="n"/>
    </row>
    <row r="8220">
      <c r="A8220" s="126" t="n">
        <v>46302</v>
      </c>
      <c r="B8220" s="125" t="inlineStr">
        <is>
          <t>Salmon Fillet</t>
        </is>
      </c>
      <c r="C8220" s="127" t="n">
        <v>4</v>
      </c>
      <c r="D8220" s="125" t="n"/>
    </row>
    <row r="8221">
      <c r="A8221" s="126" t="n">
        <v>46302</v>
      </c>
      <c r="B8221" s="125" t="inlineStr">
        <is>
          <t>Mushroom Risotto</t>
        </is>
      </c>
      <c r="C8221" s="127" t="n">
        <v>5</v>
      </c>
      <c r="D8221" s="125" t="n"/>
    </row>
    <row r="8222">
      <c r="A8222" s="126" t="n">
        <v>46302</v>
      </c>
      <c r="B8222" s="125" t="inlineStr">
        <is>
          <t>Cheeseburger</t>
        </is>
      </c>
      <c r="C8222" s="127" t="n">
        <v>17</v>
      </c>
      <c r="D8222" s="125" t="n"/>
    </row>
    <row r="8223">
      <c r="A8223" s="126" t="n">
        <v>46302</v>
      </c>
      <c r="B8223" s="125" t="inlineStr">
        <is>
          <t>Tiramisu</t>
        </is>
      </c>
      <c r="C8223" s="127" t="n">
        <v>13</v>
      </c>
      <c r="D8223" s="125" t="n"/>
    </row>
    <row r="8224">
      <c r="A8224" s="126" t="n">
        <v>46302</v>
      </c>
      <c r="B8224" s="125" t="inlineStr">
        <is>
          <t>Chocolate Fondant</t>
        </is>
      </c>
      <c r="C8224" s="127" t="n">
        <v>5</v>
      </c>
      <c r="D8224" s="125" t="n"/>
    </row>
    <row r="8225">
      <c r="A8225" s="126" t="n">
        <v>46302</v>
      </c>
      <c r="B8225" s="125" t="inlineStr">
        <is>
          <t>Lemon Sorbet</t>
        </is>
      </c>
      <c r="C8225" s="127" t="n">
        <v>5</v>
      </c>
      <c r="D8225" s="125" t="n"/>
    </row>
    <row r="8226">
      <c r="A8226" s="126" t="n">
        <v>46302</v>
      </c>
      <c r="B8226" s="125" t="inlineStr">
        <is>
          <t>Espresso</t>
        </is>
      </c>
      <c r="C8226" s="127" t="n">
        <v>36</v>
      </c>
      <c r="D8226" s="125" t="n"/>
    </row>
    <row r="8227">
      <c r="A8227" s="126" t="n">
        <v>46302</v>
      </c>
      <c r="B8227" s="125" t="inlineStr">
        <is>
          <t>Cappuccino</t>
        </is>
      </c>
      <c r="C8227" s="127" t="n">
        <v>19</v>
      </c>
      <c r="D8227" s="125" t="n"/>
    </row>
    <row r="8228">
      <c r="A8228" s="126" t="n">
        <v>46302</v>
      </c>
      <c r="B8228" s="125" t="inlineStr">
        <is>
          <t>Homemade Lemonade</t>
        </is>
      </c>
      <c r="C8228" s="127" t="n">
        <v>17</v>
      </c>
      <c r="D8228" s="125" t="n"/>
    </row>
    <row r="8229">
      <c r="A8229" s="126" t="n">
        <v>46303</v>
      </c>
      <c r="B8229" s="125" t="inlineStr">
        <is>
          <t>Bruschetta</t>
        </is>
      </c>
      <c r="C8229" s="127" t="n">
        <v>11</v>
      </c>
      <c r="D8229" s="125" t="n"/>
    </row>
    <row r="8230">
      <c r="A8230" s="126" t="n">
        <v>46303</v>
      </c>
      <c r="B8230" s="125" t="inlineStr">
        <is>
          <t>Caesar Salad</t>
        </is>
      </c>
      <c r="C8230" s="127" t="n">
        <v>9</v>
      </c>
      <c r="D8230" s="125" t="n"/>
    </row>
    <row r="8231">
      <c r="A8231" s="126" t="n">
        <v>46303</v>
      </c>
      <c r="B8231" s="125" t="inlineStr">
        <is>
          <t>Tomato Soup</t>
        </is>
      </c>
      <c r="C8231" s="127" t="n">
        <v>5</v>
      </c>
      <c r="D8231" s="125" t="n"/>
    </row>
    <row r="8232">
      <c r="A8232" s="126" t="n">
        <v>46303</v>
      </c>
      <c r="B8232" s="125" t="inlineStr">
        <is>
          <t>Spaghetti Carbonara</t>
        </is>
      </c>
      <c r="C8232" s="127" t="n">
        <v>29</v>
      </c>
      <c r="D8232" s="125" t="n"/>
    </row>
    <row r="8233">
      <c r="A8233" s="126" t="n">
        <v>46303</v>
      </c>
      <c r="B8233" s="125" t="inlineStr">
        <is>
          <t>Pizza Margherita</t>
        </is>
      </c>
      <c r="C8233" s="127" t="n">
        <v>31</v>
      </c>
      <c r="D8233" s="125" t="n"/>
    </row>
    <row r="8234">
      <c r="A8234" s="126" t="n">
        <v>46303</v>
      </c>
      <c r="B8234" s="125" t="inlineStr">
        <is>
          <t>Wiener Schnitzel</t>
        </is>
      </c>
      <c r="C8234" s="127" t="n">
        <v>19</v>
      </c>
      <c r="D8234" s="125" t="n"/>
    </row>
    <row r="8235">
      <c r="A8235" s="126" t="n">
        <v>46303</v>
      </c>
      <c r="B8235" s="125" t="inlineStr">
        <is>
          <t>Salmon Fillet</t>
        </is>
      </c>
      <c r="C8235" s="127" t="n">
        <v>6</v>
      </c>
      <c r="D8235" s="125" t="n"/>
    </row>
    <row r="8236">
      <c r="A8236" s="126" t="n">
        <v>46303</v>
      </c>
      <c r="B8236" s="125" t="inlineStr">
        <is>
          <t>Mushroom Risotto</t>
        </is>
      </c>
      <c r="C8236" s="127" t="n">
        <v>5</v>
      </c>
      <c r="D8236" s="125" t="n"/>
    </row>
    <row r="8237">
      <c r="A8237" s="126" t="n">
        <v>46303</v>
      </c>
      <c r="B8237" s="125" t="inlineStr">
        <is>
          <t>Cheeseburger</t>
        </is>
      </c>
      <c r="C8237" s="127" t="n">
        <v>22</v>
      </c>
      <c r="D8237" s="125" t="n"/>
    </row>
    <row r="8238">
      <c r="A8238" s="126" t="n">
        <v>46303</v>
      </c>
      <c r="B8238" s="125" t="inlineStr">
        <is>
          <t>Tiramisu</t>
        </is>
      </c>
      <c r="C8238" s="127" t="n">
        <v>15</v>
      </c>
      <c r="D8238" s="125" t="n"/>
    </row>
    <row r="8239">
      <c r="A8239" s="126" t="n">
        <v>46303</v>
      </c>
      <c r="B8239" s="125" t="inlineStr">
        <is>
          <t>Chocolate Fondant</t>
        </is>
      </c>
      <c r="C8239" s="127" t="n">
        <v>8</v>
      </c>
      <c r="D8239" s="125" t="n"/>
    </row>
    <row r="8240">
      <c r="A8240" s="126" t="n">
        <v>46303</v>
      </c>
      <c r="B8240" s="125" t="inlineStr">
        <is>
          <t>Lemon Sorbet</t>
        </is>
      </c>
      <c r="C8240" s="127" t="n">
        <v>5</v>
      </c>
      <c r="D8240" s="125" t="n"/>
    </row>
    <row r="8241">
      <c r="A8241" s="126" t="n">
        <v>46303</v>
      </c>
      <c r="B8241" s="125" t="inlineStr">
        <is>
          <t>Espresso</t>
        </is>
      </c>
      <c r="C8241" s="127" t="n">
        <v>37</v>
      </c>
      <c r="D8241" s="125" t="n"/>
    </row>
    <row r="8242">
      <c r="A8242" s="126" t="n">
        <v>46303</v>
      </c>
      <c r="B8242" s="125" t="inlineStr">
        <is>
          <t>Cappuccino</t>
        </is>
      </c>
      <c r="C8242" s="127" t="n">
        <v>31</v>
      </c>
      <c r="D8242" s="125" t="n"/>
    </row>
    <row r="8243">
      <c r="A8243" s="126" t="n">
        <v>46303</v>
      </c>
      <c r="B8243" s="125" t="inlineStr">
        <is>
          <t>Homemade Lemonade</t>
        </is>
      </c>
      <c r="C8243" s="127" t="n">
        <v>13</v>
      </c>
      <c r="D8243" s="125" t="n"/>
    </row>
    <row r="8244">
      <c r="A8244" s="126" t="n">
        <v>46304</v>
      </c>
      <c r="B8244" s="125" t="inlineStr">
        <is>
          <t>Bruschetta</t>
        </is>
      </c>
      <c r="C8244" s="127" t="n">
        <v>17</v>
      </c>
      <c r="D8244" s="125" t="n"/>
    </row>
    <row r="8245">
      <c r="A8245" s="126" t="n">
        <v>46304</v>
      </c>
      <c r="B8245" s="125" t="inlineStr">
        <is>
          <t>Caesar Salad</t>
        </is>
      </c>
      <c r="C8245" s="127" t="n">
        <v>21</v>
      </c>
      <c r="D8245" s="125" t="n"/>
    </row>
    <row r="8246">
      <c r="A8246" s="126" t="n">
        <v>46304</v>
      </c>
      <c r="B8246" s="125" t="inlineStr">
        <is>
          <t>Tomato Soup</t>
        </is>
      </c>
      <c r="C8246" s="127" t="n">
        <v>7</v>
      </c>
      <c r="D8246" s="125" t="n"/>
    </row>
    <row r="8247">
      <c r="A8247" s="126" t="n">
        <v>46304</v>
      </c>
      <c r="B8247" s="125" t="inlineStr">
        <is>
          <t>Spaghetti Carbonara</t>
        </is>
      </c>
      <c r="C8247" s="127" t="n">
        <v>37</v>
      </c>
      <c r="D8247" s="125" t="n"/>
    </row>
    <row r="8248">
      <c r="A8248" s="126" t="n">
        <v>46304</v>
      </c>
      <c r="B8248" s="125" t="inlineStr">
        <is>
          <t>Pizza Margherita</t>
        </is>
      </c>
      <c r="C8248" s="127" t="n">
        <v>49</v>
      </c>
      <c r="D8248" s="125" t="n"/>
    </row>
    <row r="8249">
      <c r="A8249" s="126" t="n">
        <v>46304</v>
      </c>
      <c r="B8249" s="125" t="inlineStr">
        <is>
          <t>Wiener Schnitzel</t>
        </is>
      </c>
      <c r="C8249" s="127" t="n">
        <v>21</v>
      </c>
      <c r="D8249" s="125" t="n"/>
    </row>
    <row r="8250">
      <c r="A8250" s="126" t="n">
        <v>46304</v>
      </c>
      <c r="B8250" s="125" t="inlineStr">
        <is>
          <t>Salmon Fillet</t>
        </is>
      </c>
      <c r="C8250" s="127" t="n">
        <v>8</v>
      </c>
      <c r="D8250" s="125" t="n"/>
    </row>
    <row r="8251">
      <c r="A8251" s="126" t="n">
        <v>46304</v>
      </c>
      <c r="B8251" s="125" t="inlineStr">
        <is>
          <t>Mushroom Risotto</t>
        </is>
      </c>
      <c r="C8251" s="127" t="n">
        <v>6</v>
      </c>
      <c r="D8251" s="125" t="n"/>
    </row>
    <row r="8252">
      <c r="A8252" s="126" t="n">
        <v>46304</v>
      </c>
      <c r="B8252" s="125" t="inlineStr">
        <is>
          <t>Cheeseburger</t>
        </is>
      </c>
      <c r="C8252" s="127" t="n">
        <v>32</v>
      </c>
      <c r="D8252" s="125" t="n"/>
    </row>
    <row r="8253">
      <c r="A8253" s="126" t="n">
        <v>46304</v>
      </c>
      <c r="B8253" s="125" t="inlineStr">
        <is>
          <t>Tiramisu</t>
        </is>
      </c>
      <c r="C8253" s="127" t="n">
        <v>20</v>
      </c>
      <c r="D8253" s="125" t="n"/>
    </row>
    <row r="8254">
      <c r="A8254" s="126" t="n">
        <v>46304</v>
      </c>
      <c r="B8254" s="125" t="inlineStr">
        <is>
          <t>Chocolate Fondant</t>
        </is>
      </c>
      <c r="C8254" s="127" t="n">
        <v>10</v>
      </c>
      <c r="D8254" s="125" t="n"/>
    </row>
    <row r="8255">
      <c r="A8255" s="126" t="n">
        <v>46304</v>
      </c>
      <c r="B8255" s="125" t="inlineStr">
        <is>
          <t>Lemon Sorbet</t>
        </is>
      </c>
      <c r="C8255" s="127" t="n">
        <v>5</v>
      </c>
      <c r="D8255" s="125" t="n"/>
    </row>
    <row r="8256">
      <c r="A8256" s="126" t="n">
        <v>46304</v>
      </c>
      <c r="B8256" s="125" t="inlineStr">
        <is>
          <t>Espresso</t>
        </is>
      </c>
      <c r="C8256" s="127" t="n">
        <v>46</v>
      </c>
      <c r="D8256" s="125" t="n"/>
    </row>
    <row r="8257">
      <c r="A8257" s="126" t="n">
        <v>46304</v>
      </c>
      <c r="B8257" s="125" t="inlineStr">
        <is>
          <t>Cappuccino</t>
        </is>
      </c>
      <c r="C8257" s="127" t="n">
        <v>53</v>
      </c>
      <c r="D8257" s="125" t="n"/>
    </row>
    <row r="8258">
      <c r="A8258" s="126" t="n">
        <v>46304</v>
      </c>
      <c r="B8258" s="125" t="inlineStr">
        <is>
          <t>Homemade Lemonade</t>
        </is>
      </c>
      <c r="C8258" s="127" t="n">
        <v>26</v>
      </c>
      <c r="D8258" s="125" t="n"/>
    </row>
    <row r="8259">
      <c r="A8259" s="126" t="n">
        <v>46305</v>
      </c>
      <c r="B8259" s="125" t="inlineStr">
        <is>
          <t>Bruschetta</t>
        </is>
      </c>
      <c r="C8259" s="127" t="n">
        <v>18</v>
      </c>
      <c r="D8259" s="125" t="n"/>
    </row>
    <row r="8260">
      <c r="A8260" s="126" t="n">
        <v>46305</v>
      </c>
      <c r="B8260" s="125" t="inlineStr">
        <is>
          <t>Caesar Salad</t>
        </is>
      </c>
      <c r="C8260" s="127" t="n">
        <v>16</v>
      </c>
      <c r="D8260" s="125" t="n"/>
    </row>
    <row r="8261">
      <c r="A8261" s="126" t="n">
        <v>46305</v>
      </c>
      <c r="B8261" s="125" t="inlineStr">
        <is>
          <t>Tomato Soup</t>
        </is>
      </c>
      <c r="C8261" s="127" t="n">
        <v>8</v>
      </c>
      <c r="D8261" s="125" t="n"/>
    </row>
    <row r="8262">
      <c r="A8262" s="126" t="n">
        <v>46305</v>
      </c>
      <c r="B8262" s="125" t="inlineStr">
        <is>
          <t>Spaghetti Carbonara</t>
        </is>
      </c>
      <c r="C8262" s="127" t="n">
        <v>34</v>
      </c>
      <c r="D8262" s="125" t="n"/>
    </row>
    <row r="8263">
      <c r="A8263" s="126" t="n">
        <v>46305</v>
      </c>
      <c r="B8263" s="125" t="inlineStr">
        <is>
          <t>Pizza Margherita</t>
        </is>
      </c>
      <c r="C8263" s="127" t="n">
        <v>45</v>
      </c>
      <c r="D8263" s="125" t="n"/>
    </row>
    <row r="8264">
      <c r="A8264" s="126" t="n">
        <v>46305</v>
      </c>
      <c r="B8264" s="125" t="inlineStr">
        <is>
          <t>Wiener Schnitzel</t>
        </is>
      </c>
      <c r="C8264" s="127" t="n">
        <v>30</v>
      </c>
      <c r="D8264" s="125" t="n"/>
    </row>
    <row r="8265">
      <c r="A8265" s="126" t="n">
        <v>46305</v>
      </c>
      <c r="B8265" s="125" t="inlineStr">
        <is>
          <t>Salmon Fillet</t>
        </is>
      </c>
      <c r="C8265" s="127" t="n">
        <v>7</v>
      </c>
      <c r="D8265" s="125" t="n"/>
    </row>
    <row r="8266">
      <c r="A8266" s="126" t="n">
        <v>46305</v>
      </c>
      <c r="B8266" s="125" t="inlineStr">
        <is>
          <t>Mushroom Risotto</t>
        </is>
      </c>
      <c r="C8266" s="127" t="n">
        <v>6</v>
      </c>
      <c r="D8266" s="125" t="n"/>
    </row>
    <row r="8267">
      <c r="A8267" s="126" t="n">
        <v>46305</v>
      </c>
      <c r="B8267" s="125" t="inlineStr">
        <is>
          <t>Cheeseburger</t>
        </is>
      </c>
      <c r="C8267" s="127" t="n">
        <v>28</v>
      </c>
      <c r="D8267" s="125" t="n"/>
    </row>
    <row r="8268">
      <c r="A8268" s="126" t="n">
        <v>46305</v>
      </c>
      <c r="B8268" s="125" t="inlineStr">
        <is>
          <t>Tiramisu</t>
        </is>
      </c>
      <c r="C8268" s="127" t="n">
        <v>22</v>
      </c>
      <c r="D8268" s="125" t="n"/>
    </row>
    <row r="8269">
      <c r="A8269" s="126" t="n">
        <v>46305</v>
      </c>
      <c r="B8269" s="125" t="inlineStr">
        <is>
          <t>Chocolate Fondant</t>
        </is>
      </c>
      <c r="C8269" s="127" t="n">
        <v>10</v>
      </c>
      <c r="D8269" s="125" t="n"/>
    </row>
    <row r="8270">
      <c r="A8270" s="126" t="n">
        <v>46305</v>
      </c>
      <c r="B8270" s="125" t="inlineStr">
        <is>
          <t>Lemon Sorbet</t>
        </is>
      </c>
      <c r="C8270" s="127" t="n">
        <v>4</v>
      </c>
      <c r="D8270" s="125" t="n"/>
    </row>
    <row r="8271">
      <c r="A8271" s="126" t="n">
        <v>46305</v>
      </c>
      <c r="B8271" s="125" t="inlineStr">
        <is>
          <t>Espresso</t>
        </is>
      </c>
      <c r="C8271" s="127" t="n">
        <v>66</v>
      </c>
      <c r="D8271" s="125" t="n"/>
    </row>
    <row r="8272">
      <c r="A8272" s="126" t="n">
        <v>46305</v>
      </c>
      <c r="B8272" s="125" t="inlineStr">
        <is>
          <t>Cappuccino</t>
        </is>
      </c>
      <c r="C8272" s="127" t="n">
        <v>38</v>
      </c>
      <c r="D8272" s="125" t="n"/>
    </row>
    <row r="8273">
      <c r="A8273" s="126" t="n">
        <v>46305</v>
      </c>
      <c r="B8273" s="125" t="inlineStr">
        <is>
          <t>Homemade Lemonade</t>
        </is>
      </c>
      <c r="C8273" s="127" t="n">
        <v>29</v>
      </c>
      <c r="D8273" s="125" t="n"/>
    </row>
    <row r="8274">
      <c r="A8274" s="126" t="n">
        <v>46306</v>
      </c>
      <c r="B8274" s="125" t="inlineStr">
        <is>
          <t>Bruschetta</t>
        </is>
      </c>
      <c r="C8274" s="127" t="n">
        <v>16</v>
      </c>
      <c r="D8274" s="125" t="n"/>
    </row>
    <row r="8275">
      <c r="A8275" s="126" t="n">
        <v>46306</v>
      </c>
      <c r="B8275" s="125" t="inlineStr">
        <is>
          <t>Caesar Salad</t>
        </is>
      </c>
      <c r="C8275" s="127" t="n">
        <v>16</v>
      </c>
      <c r="D8275" s="125" t="n"/>
    </row>
    <row r="8276">
      <c r="A8276" s="126" t="n">
        <v>46306</v>
      </c>
      <c r="B8276" s="125" t="inlineStr">
        <is>
          <t>Tomato Soup</t>
        </is>
      </c>
      <c r="C8276" s="127" t="n">
        <v>8</v>
      </c>
      <c r="D8276" s="125" t="n"/>
    </row>
    <row r="8277">
      <c r="A8277" s="126" t="n">
        <v>46306</v>
      </c>
      <c r="B8277" s="125" t="inlineStr">
        <is>
          <t>Spaghetti Carbonara</t>
        </is>
      </c>
      <c r="C8277" s="127" t="n">
        <v>30</v>
      </c>
      <c r="D8277" s="125" t="n"/>
    </row>
    <row r="8278">
      <c r="A8278" s="126" t="n">
        <v>46306</v>
      </c>
      <c r="B8278" s="125" t="inlineStr">
        <is>
          <t>Pizza Margherita</t>
        </is>
      </c>
      <c r="C8278" s="127" t="n">
        <v>34</v>
      </c>
      <c r="D8278" s="125" t="n"/>
    </row>
    <row r="8279">
      <c r="A8279" s="126" t="n">
        <v>46306</v>
      </c>
      <c r="B8279" s="125" t="inlineStr">
        <is>
          <t>Wiener Schnitzel</t>
        </is>
      </c>
      <c r="C8279" s="127" t="n">
        <v>22</v>
      </c>
      <c r="D8279" s="125" t="n"/>
    </row>
    <row r="8280">
      <c r="A8280" s="126" t="n">
        <v>46306</v>
      </c>
      <c r="B8280" s="125" t="inlineStr">
        <is>
          <t>Salmon Fillet</t>
        </is>
      </c>
      <c r="C8280" s="127" t="n">
        <v>8</v>
      </c>
      <c r="D8280" s="125" t="n"/>
    </row>
    <row r="8281">
      <c r="A8281" s="126" t="n">
        <v>46306</v>
      </c>
      <c r="B8281" s="125" t="inlineStr">
        <is>
          <t>Mushroom Risotto</t>
        </is>
      </c>
      <c r="C8281" s="127" t="n">
        <v>6</v>
      </c>
      <c r="D8281" s="125" t="n"/>
    </row>
    <row r="8282">
      <c r="A8282" s="126" t="n">
        <v>46306</v>
      </c>
      <c r="B8282" s="125" t="inlineStr">
        <is>
          <t>Cheeseburger</t>
        </is>
      </c>
      <c r="C8282" s="127" t="n">
        <v>26</v>
      </c>
      <c r="D8282" s="125" t="n"/>
    </row>
    <row r="8283">
      <c r="A8283" s="126" t="n">
        <v>46306</v>
      </c>
      <c r="B8283" s="125" t="inlineStr">
        <is>
          <t>Tiramisu</t>
        </is>
      </c>
      <c r="C8283" s="127" t="n">
        <v>13</v>
      </c>
      <c r="D8283" s="125" t="n"/>
    </row>
    <row r="8284">
      <c r="A8284" s="126" t="n">
        <v>46306</v>
      </c>
      <c r="B8284" s="125" t="inlineStr">
        <is>
          <t>Chocolate Fondant</t>
        </is>
      </c>
      <c r="C8284" s="127" t="n">
        <v>7</v>
      </c>
      <c r="D8284" s="125" t="n"/>
    </row>
    <row r="8285">
      <c r="A8285" s="126" t="n">
        <v>46306</v>
      </c>
      <c r="B8285" s="125" t="inlineStr">
        <is>
          <t>Lemon Sorbet</t>
        </is>
      </c>
      <c r="C8285" s="127" t="n">
        <v>5</v>
      </c>
      <c r="D8285" s="125" t="n"/>
    </row>
    <row r="8286">
      <c r="A8286" s="126" t="n">
        <v>46306</v>
      </c>
      <c r="B8286" s="125" t="inlineStr">
        <is>
          <t>Espresso</t>
        </is>
      </c>
      <c r="C8286" s="127" t="n">
        <v>53</v>
      </c>
      <c r="D8286" s="125" t="n"/>
    </row>
    <row r="8287">
      <c r="A8287" s="126" t="n">
        <v>46306</v>
      </c>
      <c r="B8287" s="125" t="inlineStr">
        <is>
          <t>Cappuccino</t>
        </is>
      </c>
      <c r="C8287" s="127" t="n">
        <v>33</v>
      </c>
      <c r="D8287" s="125" t="n"/>
    </row>
    <row r="8288">
      <c r="A8288" s="126" t="n">
        <v>46306</v>
      </c>
      <c r="B8288" s="125" t="inlineStr">
        <is>
          <t>Homemade Lemonade</t>
        </is>
      </c>
      <c r="C8288" s="127" t="n">
        <v>16</v>
      </c>
      <c r="D8288" s="125" t="n"/>
    </row>
    <row r="8289">
      <c r="A8289" s="126" t="n">
        <v>46308</v>
      </c>
      <c r="B8289" s="125" t="inlineStr">
        <is>
          <t>Bruschetta</t>
        </is>
      </c>
      <c r="C8289" s="127" t="n">
        <v>13</v>
      </c>
      <c r="D8289" s="125" t="n"/>
    </row>
    <row r="8290">
      <c r="A8290" s="126" t="n">
        <v>46308</v>
      </c>
      <c r="B8290" s="125" t="inlineStr">
        <is>
          <t>Caesar Salad</t>
        </is>
      </c>
      <c r="C8290" s="127" t="n">
        <v>8</v>
      </c>
      <c r="D8290" s="125" t="n"/>
    </row>
    <row r="8291">
      <c r="A8291" s="126" t="n">
        <v>46308</v>
      </c>
      <c r="B8291" s="125" t="inlineStr">
        <is>
          <t>Tomato Soup</t>
        </is>
      </c>
      <c r="C8291" s="127" t="n">
        <v>7</v>
      </c>
      <c r="D8291" s="125" t="n"/>
    </row>
    <row r="8292">
      <c r="A8292" s="126" t="n">
        <v>46308</v>
      </c>
      <c r="B8292" s="125" t="inlineStr">
        <is>
          <t>Spaghetti Carbonara</t>
        </is>
      </c>
      <c r="C8292" s="127" t="n">
        <v>17</v>
      </c>
      <c r="D8292" s="125" t="n"/>
    </row>
    <row r="8293">
      <c r="A8293" s="126" t="n">
        <v>46308</v>
      </c>
      <c r="B8293" s="125" t="inlineStr">
        <is>
          <t>Pizza Margherita</t>
        </is>
      </c>
      <c r="C8293" s="127" t="n">
        <v>27</v>
      </c>
      <c r="D8293" s="125" t="n"/>
    </row>
    <row r="8294">
      <c r="A8294" s="126" t="n">
        <v>46308</v>
      </c>
      <c r="B8294" s="125" t="inlineStr">
        <is>
          <t>Wiener Schnitzel</t>
        </is>
      </c>
      <c r="C8294" s="127" t="n">
        <v>12</v>
      </c>
      <c r="D8294" s="125" t="n"/>
    </row>
    <row r="8295">
      <c r="A8295" s="126" t="n">
        <v>46308</v>
      </c>
      <c r="B8295" s="125" t="inlineStr">
        <is>
          <t>Salmon Fillet</t>
        </is>
      </c>
      <c r="C8295" s="127" t="n">
        <v>6</v>
      </c>
      <c r="D8295" s="125" t="n"/>
    </row>
    <row r="8296">
      <c r="A8296" s="126" t="n">
        <v>46308</v>
      </c>
      <c r="B8296" s="125" t="inlineStr">
        <is>
          <t>Mushroom Risotto</t>
        </is>
      </c>
      <c r="C8296" s="127" t="n">
        <v>5</v>
      </c>
      <c r="D8296" s="125" t="n"/>
    </row>
    <row r="8297">
      <c r="A8297" s="126" t="n">
        <v>46308</v>
      </c>
      <c r="B8297" s="125" t="inlineStr">
        <is>
          <t>Cheeseburger</t>
        </is>
      </c>
      <c r="C8297" s="127" t="n">
        <v>13</v>
      </c>
      <c r="D8297" s="125" t="n"/>
    </row>
    <row r="8298">
      <c r="A8298" s="126" t="n">
        <v>46308</v>
      </c>
      <c r="B8298" s="125" t="inlineStr">
        <is>
          <t>Tiramisu</t>
        </is>
      </c>
      <c r="C8298" s="127" t="n">
        <v>14</v>
      </c>
      <c r="D8298" s="125" t="n"/>
    </row>
    <row r="8299">
      <c r="A8299" s="126" t="n">
        <v>46308</v>
      </c>
      <c r="B8299" s="125" t="inlineStr">
        <is>
          <t>Chocolate Fondant</t>
        </is>
      </c>
      <c r="C8299" s="127" t="n">
        <v>7</v>
      </c>
      <c r="D8299" s="125" t="n"/>
    </row>
    <row r="8300">
      <c r="A8300" s="126" t="n">
        <v>46308</v>
      </c>
      <c r="B8300" s="125" t="inlineStr">
        <is>
          <t>Lemon Sorbet</t>
        </is>
      </c>
      <c r="C8300" s="127" t="n">
        <v>2</v>
      </c>
      <c r="D8300" s="125" t="n"/>
    </row>
    <row r="8301">
      <c r="A8301" s="126" t="n">
        <v>46308</v>
      </c>
      <c r="B8301" s="125" t="inlineStr">
        <is>
          <t>Espresso</t>
        </is>
      </c>
      <c r="C8301" s="127" t="n">
        <v>21</v>
      </c>
      <c r="D8301" s="125" t="n"/>
    </row>
    <row r="8302">
      <c r="A8302" s="126" t="n">
        <v>46308</v>
      </c>
      <c r="B8302" s="125" t="inlineStr">
        <is>
          <t>Cappuccino</t>
        </is>
      </c>
      <c r="C8302" s="127" t="n">
        <v>22</v>
      </c>
      <c r="D8302" s="125" t="n"/>
    </row>
    <row r="8303">
      <c r="A8303" s="126" t="n">
        <v>46308</v>
      </c>
      <c r="B8303" s="125" t="inlineStr">
        <is>
          <t>Homemade Lemonade</t>
        </is>
      </c>
      <c r="C8303" s="127" t="n">
        <v>14</v>
      </c>
      <c r="D8303" s="125" t="n"/>
    </row>
    <row r="8304">
      <c r="A8304" s="126" t="n">
        <v>46309</v>
      </c>
      <c r="B8304" s="125" t="inlineStr">
        <is>
          <t>Bruschetta</t>
        </is>
      </c>
      <c r="C8304" s="127" t="n">
        <v>9</v>
      </c>
      <c r="D8304" s="125" t="n"/>
    </row>
    <row r="8305">
      <c r="A8305" s="126" t="n">
        <v>46309</v>
      </c>
      <c r="B8305" s="125" t="inlineStr">
        <is>
          <t>Caesar Salad</t>
        </is>
      </c>
      <c r="C8305" s="127" t="n">
        <v>8</v>
      </c>
      <c r="D8305" s="125" t="n"/>
    </row>
    <row r="8306">
      <c r="A8306" s="126" t="n">
        <v>46309</v>
      </c>
      <c r="B8306" s="125" t="inlineStr">
        <is>
          <t>Tomato Soup</t>
        </is>
      </c>
      <c r="C8306" s="127" t="n">
        <v>6</v>
      </c>
      <c r="D8306" s="125" t="n"/>
    </row>
    <row r="8307">
      <c r="A8307" s="126" t="n">
        <v>46309</v>
      </c>
      <c r="B8307" s="125" t="inlineStr">
        <is>
          <t>Spaghetti Carbonara</t>
        </is>
      </c>
      <c r="C8307" s="127" t="n">
        <v>16</v>
      </c>
      <c r="D8307" s="125" t="n"/>
    </row>
    <row r="8308">
      <c r="A8308" s="126" t="n">
        <v>46309</v>
      </c>
      <c r="B8308" s="125" t="inlineStr">
        <is>
          <t>Pizza Margherita</t>
        </is>
      </c>
      <c r="C8308" s="127" t="n">
        <v>32</v>
      </c>
      <c r="D8308" s="125" t="n"/>
    </row>
    <row r="8309">
      <c r="A8309" s="126" t="n">
        <v>46309</v>
      </c>
      <c r="B8309" s="125" t="inlineStr">
        <is>
          <t>Wiener Schnitzel</t>
        </is>
      </c>
      <c r="C8309" s="127" t="n">
        <v>17</v>
      </c>
      <c r="D8309" s="125" t="n"/>
    </row>
    <row r="8310">
      <c r="A8310" s="126" t="n">
        <v>46309</v>
      </c>
      <c r="B8310" s="125" t="inlineStr">
        <is>
          <t>Salmon Fillet</t>
        </is>
      </c>
      <c r="C8310" s="127" t="n">
        <v>5</v>
      </c>
      <c r="D8310" s="125" t="n"/>
    </row>
    <row r="8311">
      <c r="A8311" s="126" t="n">
        <v>46309</v>
      </c>
      <c r="B8311" s="125" t="inlineStr">
        <is>
          <t>Mushroom Risotto</t>
        </is>
      </c>
      <c r="C8311" s="127" t="n">
        <v>6</v>
      </c>
      <c r="D8311" s="125" t="n"/>
    </row>
    <row r="8312">
      <c r="A8312" s="126" t="n">
        <v>46309</v>
      </c>
      <c r="B8312" s="125" t="inlineStr">
        <is>
          <t>Cheeseburger</t>
        </is>
      </c>
      <c r="C8312" s="127" t="n">
        <v>16</v>
      </c>
      <c r="D8312" s="125" t="n"/>
    </row>
    <row r="8313">
      <c r="A8313" s="126" t="n">
        <v>46309</v>
      </c>
      <c r="B8313" s="125" t="inlineStr">
        <is>
          <t>Tiramisu</t>
        </is>
      </c>
      <c r="C8313" s="127" t="n">
        <v>15</v>
      </c>
      <c r="D8313" s="125" t="n"/>
    </row>
    <row r="8314">
      <c r="A8314" s="126" t="n">
        <v>46309</v>
      </c>
      <c r="B8314" s="125" t="inlineStr">
        <is>
          <t>Chocolate Fondant</t>
        </is>
      </c>
      <c r="C8314" s="127" t="n">
        <v>4</v>
      </c>
      <c r="D8314" s="125" t="n"/>
    </row>
    <row r="8315">
      <c r="A8315" s="126" t="n">
        <v>46309</v>
      </c>
      <c r="B8315" s="125" t="inlineStr">
        <is>
          <t>Lemon Sorbet</t>
        </is>
      </c>
      <c r="C8315" s="127" t="n">
        <v>2</v>
      </c>
      <c r="D8315" s="125" t="n"/>
    </row>
    <row r="8316">
      <c r="A8316" s="126" t="n">
        <v>46309</v>
      </c>
      <c r="B8316" s="125" t="inlineStr">
        <is>
          <t>Espresso</t>
        </is>
      </c>
      <c r="C8316" s="127" t="n">
        <v>34</v>
      </c>
      <c r="D8316" s="125" t="n"/>
    </row>
    <row r="8317">
      <c r="A8317" s="126" t="n">
        <v>46309</v>
      </c>
      <c r="B8317" s="125" t="inlineStr">
        <is>
          <t>Cappuccino</t>
        </is>
      </c>
      <c r="C8317" s="127" t="n">
        <v>22</v>
      </c>
      <c r="D8317" s="125" t="n"/>
    </row>
    <row r="8318">
      <c r="A8318" s="126" t="n">
        <v>46309</v>
      </c>
      <c r="B8318" s="125" t="inlineStr">
        <is>
          <t>Homemade Lemonade</t>
        </is>
      </c>
      <c r="C8318" s="127" t="n">
        <v>18</v>
      </c>
      <c r="D8318" s="125" t="n"/>
    </row>
  </sheetData>
  <sheetProtection selectLockedCells="0" selectUnlockedCells="0" sheet="1" objects="0" insertRows="0" insertHyperlinks="1" autoFilter="0" scenarios="0" formatColumns="0" deleteColumns="1" insertColumns="1" pivotTables="1" deleteRows="0" formatCells="1" formatRows="0" sort="0" password="E778"/>
  <autoFilter ref="A7:D8318"/>
  <mergeCells count="2">
    <mergeCell ref="A3:D4"/>
    <mergeCell ref="A1:D2"/>
  </mergeCells>
  <dataValidations count="3">
    <dataValidation sqref="A8:A20007" showDropDown="0" showInputMessage="0" showErrorMessage="0" allowBlank="1" type="date" operator="between">
      <formula1>36526</formula1>
      <formula2>73051</formula2>
    </dataValidation>
    <dataValidation sqref="B8:B20007" showDropDown="0" showInputMessage="0" showErrorMessage="0" allowBlank="1" type="list">
      <formula1>=mName</formula1>
    </dataValidation>
    <dataValidation sqref="C8:C20007" showDropDown="0" showInputMessage="0" showErrorMessage="0" allowBlank="1" type="decimal" operator="greaterThanOrEqual">
      <formula1>0</formula1>
    </dataValidation>
  </dataValidations>
  <pageMargins left="0.75" right="0.75" top="1" bottom="1" header="0.5" footer="0.5"/>
  <pageSetup fitToHeight="0" fitToWidth="1"/>
</worksheet>
</file>

<file path=xl/worksheets/sheet8.xml><?xml version="1.0" encoding="utf-8"?>
<worksheet xmlns="http://schemas.openxmlformats.org/spreadsheetml/2006/main">
  <sheetPr>
    <tabColor rgb="007F93A3"/>
    <outlinePr summaryBelow="1" summaryRight="1"/>
    <pageSetUpPr fitToPage="1"/>
  </sheetPr>
  <dimension ref="A1:U34"/>
  <sheetViews>
    <sheetView showGridLines="0" zoomScale="90" workbookViewId="0">
      <selection activeCell="A1" sqref="A1"/>
    </sheetView>
  </sheetViews>
  <sheetFormatPr baseColWidth="8" defaultRowHeight="15"/>
  <cols>
    <col width="2.5" customWidth="1" min="1" max="1"/>
    <col width="30" customWidth="1" min="2" max="2"/>
    <col width="3" customWidth="1" min="3" max="3"/>
    <col width="28" customWidth="1" min="4" max="4"/>
    <col width="8.6" customWidth="1" min="5" max="5"/>
    <col width="8.6" customWidth="1" min="6" max="6"/>
    <col width="8.6" customWidth="1" min="7" max="7"/>
    <col width="8.6" customWidth="1" min="8" max="8"/>
    <col width="8.6" customWidth="1" min="9" max="9"/>
    <col width="8.6" customWidth="1" min="10" max="10"/>
    <col width="8.6" customWidth="1" min="11" max="11"/>
    <col width="8.6" customWidth="1" min="12" max="12"/>
    <col width="8.6" customWidth="1" min="13" max="13"/>
    <col width="8.6" customWidth="1" min="14" max="14"/>
    <col width="8.6" customWidth="1" min="15" max="15"/>
    <col width="8.6" customWidth="1" min="16" max="16"/>
    <col width="8.6" customWidth="1" min="17" max="17"/>
    <col width="8.6" customWidth="1" min="18" max="18"/>
    <col width="8.6" customWidth="1" min="19" max="19"/>
    <col width="8.6" customWidth="1" min="20" max="20"/>
  </cols>
  <sheetData>
    <row r="1">
      <c r="A1" s="1" t="n"/>
      <c r="B1" s="1" t="n"/>
      <c r="C1" s="1" t="n"/>
      <c r="D1" s="1" t="n"/>
      <c r="E1" s="1" t="n"/>
      <c r="F1" s="1" t="n"/>
      <c r="G1" s="1" t="n"/>
      <c r="H1" s="1" t="n"/>
      <c r="I1" s="1" t="n"/>
      <c r="J1" s="1" t="n"/>
      <c r="K1" s="1" t="n"/>
      <c r="L1" s="1" t="n"/>
      <c r="M1" s="1" t="n"/>
      <c r="N1" s="1" t="n"/>
      <c r="O1" s="1" t="n"/>
      <c r="P1" s="1" t="n"/>
      <c r="Q1" s="1" t="n"/>
      <c r="R1" s="1" t="n"/>
      <c r="S1" s="1" t="n"/>
      <c r="T1" s="1" t="n"/>
      <c r="U1" s="1" t="n"/>
    </row>
    <row r="2" ht="22" customHeight="1">
      <c r="A2" s="1" t="n"/>
      <c r="B2" s="10" t="inlineStr">
        <is>
          <t>K1</t>
        </is>
      </c>
      <c r="C2" s="3" t="n"/>
      <c r="D2" s="1" t="n"/>
      <c r="E2" s="19">
        <f>"KEYONE  /  "&amp;Lang!$B$26</f>
        <v/>
      </c>
      <c r="T2" s="1" t="n"/>
      <c r="U2" s="1" t="n"/>
    </row>
    <row r="3" ht="22" customHeight="1">
      <c r="A3" s="1" t="n"/>
      <c r="B3" s="3" t="n"/>
      <c r="C3" s="3" t="n"/>
      <c r="D3" s="1" t="n"/>
      <c r="E3" s="1" t="n"/>
      <c r="F3" s="1" t="n"/>
      <c r="G3" s="1" t="n"/>
      <c r="H3" s="1" t="n"/>
      <c r="I3" s="1" t="n"/>
      <c r="J3" s="1" t="n"/>
      <c r="K3" s="1" t="n"/>
      <c r="L3" s="1" t="n"/>
      <c r="M3" s="1" t="n"/>
      <c r="N3" s="1" t="n"/>
      <c r="O3" s="1" t="n"/>
      <c r="P3" s="1" t="n"/>
      <c r="Q3" s="1" t="n"/>
      <c r="R3" s="1" t="n"/>
      <c r="S3" s="1" t="n"/>
      <c r="T3" s="1" t="n"/>
      <c r="U3" s="1" t="n"/>
    </row>
    <row r="4" ht="24" customHeight="1">
      <c r="A4" s="1" t="n"/>
      <c r="B4" s="7">
        <f>HYPERLINK("#'START'!A1",Lang!$B$2)</f>
        <v/>
      </c>
      <c r="C4" s="8" t="n"/>
      <c r="D4" s="7">
        <f>HYPERLINK("#'Dashboard'!A1",Lang!$B$3)</f>
        <v/>
      </c>
      <c r="E4" s="8" t="n"/>
      <c r="F4" s="7">
        <f>HYPERLINK("#'Report'!A1",Lang!$B$4)</f>
        <v/>
      </c>
      <c r="G4" s="8" t="n"/>
      <c r="H4" s="7">
        <f>HYPERLINK("#'Menu'!A1",Lang!$B$10)</f>
        <v/>
      </c>
      <c r="I4" s="8" t="n"/>
      <c r="J4" s="7">
        <f>HYPERLINK("#'Recipes'!A1",Lang!$B$11)</f>
        <v/>
      </c>
      <c r="K4" s="8" t="n"/>
      <c r="L4" s="7">
        <f>HYPERLINK("#'Ingredients'!A1",Lang!$B$12)</f>
        <v/>
      </c>
      <c r="M4" s="8" t="n"/>
      <c r="N4" s="7">
        <f>HYPERLINK("#'Sales'!A1",Lang!$B$13)</f>
        <v/>
      </c>
      <c r="O4" s="8" t="n"/>
      <c r="P4" s="6">
        <f>HYPERLINK("#'Settings'!A1",Lang!$B$5)</f>
        <v/>
      </c>
      <c r="Q4" s="3" t="n"/>
      <c r="R4" s="1" t="n"/>
      <c r="S4" s="1" t="n"/>
      <c r="T4" s="1" t="n"/>
      <c r="U4" s="1" t="n"/>
    </row>
    <row r="5">
      <c r="A5" s="1" t="n"/>
      <c r="B5" s="1" t="n"/>
      <c r="C5" s="1" t="n"/>
      <c r="D5" s="1" t="n"/>
      <c r="E5" s="1" t="n"/>
      <c r="F5" s="1" t="n"/>
      <c r="G5" s="1" t="n"/>
      <c r="H5" s="1" t="n"/>
      <c r="I5" s="1" t="n"/>
      <c r="J5" s="1" t="n"/>
      <c r="K5" s="1" t="n"/>
      <c r="L5" s="1" t="n"/>
      <c r="M5" s="1" t="n"/>
      <c r="N5" s="1" t="n"/>
      <c r="O5" s="1" t="n"/>
      <c r="P5" s="1" t="n"/>
      <c r="Q5" s="1" t="n"/>
      <c r="R5" s="1" t="n"/>
      <c r="S5" s="1" t="n"/>
      <c r="T5" s="1" t="n"/>
      <c r="U5" s="1" t="n"/>
    </row>
    <row r="6" ht="24" customHeight="1">
      <c r="A6" s="1" t="n"/>
      <c r="B6" s="128">
        <f>Lang!$B$27</f>
        <v/>
      </c>
      <c r="C6" s="1" t="n"/>
      <c r="D6" s="24" t="inlineStr">
        <is>
          <t>English</t>
        </is>
      </c>
      <c r="E6" s="1" t="n"/>
      <c r="F6" s="129">
        <f>Lang!$B$32</f>
        <v/>
      </c>
      <c r="T6" s="1" t="n"/>
      <c r="U6" s="1" t="n"/>
    </row>
    <row r="7">
      <c r="A7" s="1" t="n"/>
      <c r="B7" s="1" t="n"/>
      <c r="C7" s="1" t="n"/>
      <c r="D7" s="1" t="n"/>
      <c r="E7" s="1" t="n"/>
      <c r="T7" s="1" t="n"/>
      <c r="U7" s="1" t="n"/>
    </row>
    <row r="8" ht="24" customHeight="1">
      <c r="A8" s="1" t="n"/>
      <c r="B8" s="128">
        <f>Lang!$B$28</f>
        <v/>
      </c>
      <c r="C8" s="1" t="n"/>
      <c r="D8" s="24" t="inlineStr">
        <is>
          <t>Demo Restaurant</t>
        </is>
      </c>
      <c r="E8" s="1" t="n"/>
      <c r="T8" s="1" t="n"/>
      <c r="U8" s="1" t="n"/>
    </row>
    <row r="9">
      <c r="A9" s="1" t="n"/>
      <c r="B9" s="1" t="n"/>
      <c r="C9" s="1" t="n"/>
      <c r="D9" s="1" t="n"/>
      <c r="E9" s="1" t="n"/>
      <c r="T9" s="1" t="n"/>
      <c r="U9" s="1" t="n"/>
    </row>
    <row r="10" ht="24" customHeight="1">
      <c r="A10" s="1" t="n"/>
      <c r="B10" s="128">
        <f>Lang!$B$29</f>
        <v/>
      </c>
      <c r="C10" s="1" t="n"/>
      <c r="D10" s="130" t="n">
        <v>0.3</v>
      </c>
      <c r="E10" s="1" t="n"/>
      <c r="F10" s="1" t="n"/>
      <c r="G10" s="1" t="n"/>
      <c r="H10" s="1" t="n"/>
      <c r="I10" s="1" t="n"/>
      <c r="J10" s="1" t="n"/>
      <c r="K10" s="1" t="n"/>
      <c r="L10" s="1" t="n"/>
      <c r="M10" s="1" t="n"/>
      <c r="N10" s="1" t="n"/>
      <c r="O10" s="1" t="n"/>
      <c r="P10" s="1" t="n"/>
      <c r="Q10" s="1" t="n"/>
      <c r="R10" s="1" t="n"/>
      <c r="S10" s="1" t="n"/>
      <c r="T10" s="1" t="n"/>
      <c r="U10" s="1" t="n"/>
    </row>
    <row r="11">
      <c r="A11" s="1" t="n"/>
      <c r="B11" s="1" t="n"/>
      <c r="C11" s="1" t="n"/>
      <c r="D11" s="1" t="n"/>
      <c r="E11" s="1" t="n"/>
      <c r="F11" s="129">
        <f>Lang!$B$33</f>
        <v/>
      </c>
      <c r="T11" s="1" t="n"/>
      <c r="U11" s="1" t="n"/>
    </row>
    <row r="12" ht="24" customHeight="1">
      <c r="A12" s="1" t="n"/>
      <c r="B12" s="128">
        <f>Lang!$B$30</f>
        <v/>
      </c>
      <c r="C12" s="1" t="n"/>
      <c r="D12" s="22" t="n">
        <v>2025</v>
      </c>
      <c r="E12" s="1" t="n"/>
      <c r="T12" s="1" t="n"/>
      <c r="U12" s="1" t="n"/>
    </row>
    <row r="13">
      <c r="A13" s="1" t="n"/>
      <c r="B13" s="1" t="n"/>
      <c r="C13" s="1" t="n"/>
      <c r="D13" s="1" t="n"/>
      <c r="E13" s="1" t="n"/>
      <c r="T13" s="1" t="n"/>
      <c r="U13" s="1" t="n"/>
    </row>
    <row r="14" ht="20" customHeight="1">
      <c r="A14" s="1" t="n"/>
      <c r="B14" s="131">
        <f>Lang!$B$31</f>
        <v/>
      </c>
      <c r="C14" s="1" t="n"/>
      <c r="D14" s="24" t="inlineStr">
        <is>
          <t>Starters</t>
        </is>
      </c>
      <c r="E14" s="1" t="n"/>
      <c r="T14" s="1" t="n"/>
      <c r="U14" s="1" t="n"/>
    </row>
    <row r="15" ht="20" customHeight="1">
      <c r="A15" s="1" t="n"/>
      <c r="B15" s="1" t="n"/>
      <c r="C15" s="1" t="n"/>
      <c r="D15" s="24" t="inlineStr">
        <is>
          <t>Mains</t>
        </is>
      </c>
      <c r="E15" s="1" t="n"/>
      <c r="F15" s="1" t="n"/>
      <c r="G15" s="1" t="n"/>
      <c r="H15" s="1" t="n"/>
      <c r="I15" s="1" t="n"/>
      <c r="J15" s="1" t="n"/>
      <c r="K15" s="1" t="n"/>
      <c r="L15" s="1" t="n"/>
      <c r="M15" s="1" t="n"/>
      <c r="N15" s="1" t="n"/>
      <c r="O15" s="1" t="n"/>
      <c r="P15" s="1" t="n"/>
      <c r="Q15" s="1" t="n"/>
      <c r="R15" s="1" t="n"/>
      <c r="S15" s="1" t="n"/>
      <c r="T15" s="1" t="n"/>
      <c r="U15" s="1" t="n"/>
    </row>
    <row r="16" ht="20" customHeight="1">
      <c r="A16" s="1" t="n"/>
      <c r="B16" s="1" t="n"/>
      <c r="C16" s="1" t="n"/>
      <c r="D16" s="24" t="inlineStr">
        <is>
          <t>Desserts</t>
        </is>
      </c>
      <c r="E16" s="1" t="n"/>
      <c r="F16" s="1" t="n"/>
      <c r="G16" s="1" t="n"/>
      <c r="H16" s="1" t="n"/>
      <c r="I16" s="1" t="n"/>
      <c r="J16" s="1" t="n"/>
      <c r="K16" s="1" t="n"/>
      <c r="L16" s="1" t="n"/>
      <c r="M16" s="1" t="n"/>
      <c r="N16" s="1" t="n"/>
      <c r="O16" s="1" t="n"/>
      <c r="P16" s="1" t="n"/>
      <c r="Q16" s="1" t="n"/>
      <c r="R16" s="1" t="n"/>
      <c r="S16" s="1" t="n"/>
      <c r="T16" s="1" t="n"/>
      <c r="U16" s="1" t="n"/>
    </row>
    <row r="17" ht="20" customHeight="1">
      <c r="A17" s="1" t="n"/>
      <c r="B17" s="1" t="n"/>
      <c r="C17" s="1" t="n"/>
      <c r="D17" s="24" t="inlineStr">
        <is>
          <t>Drinks</t>
        </is>
      </c>
      <c r="E17" s="1" t="n"/>
      <c r="F17" s="1" t="n"/>
      <c r="G17" s="1" t="n"/>
      <c r="H17" s="1" t="n"/>
      <c r="I17" s="1" t="n"/>
      <c r="J17" s="1" t="n"/>
      <c r="K17" s="1" t="n"/>
      <c r="L17" s="1" t="n"/>
      <c r="M17" s="1" t="n"/>
      <c r="N17" s="1" t="n"/>
      <c r="O17" s="1" t="n"/>
      <c r="P17" s="1" t="n"/>
      <c r="Q17" s="1" t="n"/>
      <c r="R17" s="1" t="n"/>
      <c r="S17" s="1" t="n"/>
      <c r="T17" s="1" t="n"/>
      <c r="U17" s="1" t="n"/>
    </row>
    <row r="18" ht="20" customHeight="1">
      <c r="A18" s="1" t="n"/>
      <c r="B18" s="1" t="n"/>
      <c r="C18" s="1" t="n"/>
      <c r="D18" s="24" t="inlineStr">
        <is>
          <t>Sides</t>
        </is>
      </c>
      <c r="E18" s="1" t="n"/>
      <c r="F18" s="1" t="n"/>
      <c r="G18" s="1" t="n"/>
      <c r="H18" s="1" t="n"/>
      <c r="I18" s="1" t="n"/>
      <c r="J18" s="1" t="n"/>
      <c r="K18" s="1" t="n"/>
      <c r="L18" s="1" t="n"/>
      <c r="M18" s="1" t="n"/>
      <c r="N18" s="1" t="n"/>
      <c r="O18" s="1" t="n"/>
      <c r="P18" s="1" t="n"/>
      <c r="Q18" s="1" t="n"/>
      <c r="R18" s="1" t="n"/>
      <c r="S18" s="1" t="n"/>
      <c r="T18" s="1" t="n"/>
      <c r="U18" s="1" t="n"/>
    </row>
    <row r="19" ht="20" customHeight="1">
      <c r="A19" s="1" t="n"/>
      <c r="B19" s="1" t="n"/>
      <c r="C19" s="1" t="n"/>
      <c r="D19" s="24" t="n"/>
      <c r="E19" s="1" t="n"/>
      <c r="F19" s="1" t="n"/>
      <c r="G19" s="1" t="n"/>
      <c r="H19" s="1" t="n"/>
      <c r="I19" s="1" t="n"/>
      <c r="J19" s="1" t="n"/>
      <c r="K19" s="1" t="n"/>
      <c r="L19" s="1" t="n"/>
      <c r="M19" s="1" t="n"/>
      <c r="N19" s="1" t="n"/>
      <c r="O19" s="1" t="n"/>
      <c r="P19" s="1" t="n"/>
      <c r="Q19" s="1" t="n"/>
      <c r="R19" s="1" t="n"/>
      <c r="S19" s="1" t="n"/>
      <c r="T19" s="1" t="n"/>
      <c r="U19" s="1" t="n"/>
    </row>
    <row r="20">
      <c r="A20" s="1" t="n"/>
      <c r="B20" s="1" t="n"/>
      <c r="C20" s="1" t="n"/>
      <c r="D20" s="1" t="n"/>
      <c r="E20" s="1" t="n"/>
      <c r="F20" s="1" t="n"/>
      <c r="G20" s="1" t="n"/>
      <c r="H20" s="1" t="n"/>
      <c r="I20" s="1" t="n"/>
      <c r="J20" s="1" t="n"/>
      <c r="K20" s="1" t="n"/>
      <c r="L20" s="1" t="n"/>
      <c r="M20" s="1" t="n"/>
      <c r="N20" s="1" t="n"/>
      <c r="O20" s="1" t="n"/>
      <c r="P20" s="1" t="n"/>
      <c r="Q20" s="1" t="n"/>
      <c r="R20" s="1" t="n"/>
      <c r="S20" s="1" t="n"/>
      <c r="T20" s="1" t="n"/>
      <c r="U20" s="1" t="n"/>
    </row>
    <row r="21">
      <c r="A21" s="1" t="n"/>
      <c r="B21" s="1" t="n"/>
      <c r="C21" s="1" t="n"/>
      <c r="D21" s="1" t="n"/>
      <c r="E21" s="1" t="n"/>
      <c r="F21" s="1" t="n"/>
      <c r="G21" s="1" t="n"/>
      <c r="H21" s="1" t="n"/>
      <c r="I21" s="1" t="n"/>
      <c r="J21" s="1" t="n"/>
      <c r="K21" s="1" t="n"/>
      <c r="L21" s="1" t="n"/>
      <c r="M21" s="1" t="n"/>
      <c r="N21" s="1" t="n"/>
      <c r="O21" s="1" t="n"/>
      <c r="P21" s="1" t="n"/>
      <c r="Q21" s="1" t="n"/>
      <c r="R21" s="1" t="n"/>
      <c r="S21" s="1" t="n"/>
      <c r="T21" s="1" t="n"/>
      <c r="U21" s="1" t="n"/>
    </row>
    <row r="22">
      <c r="A22" s="1" t="n"/>
      <c r="B22" s="56">
        <f>Lang!$B$6</f>
        <v/>
      </c>
      <c r="T22" s="1" t="n"/>
      <c r="U22" s="1" t="n"/>
    </row>
    <row r="23">
      <c r="A23" s="1" t="n"/>
      <c r="T23" s="1" t="n"/>
      <c r="U23" s="1" t="n"/>
    </row>
    <row r="24">
      <c r="A24" s="1" t="n"/>
      <c r="B24" s="1" t="n"/>
      <c r="C24" s="1" t="n"/>
      <c r="D24" s="1" t="n"/>
      <c r="E24" s="1" t="n"/>
      <c r="F24" s="1" t="n"/>
      <c r="G24" s="1" t="n"/>
      <c r="H24" s="1" t="n"/>
      <c r="I24" s="1" t="n"/>
      <c r="J24" s="1" t="n"/>
      <c r="K24" s="1" t="n"/>
      <c r="L24" s="1" t="n"/>
      <c r="M24" s="1" t="n"/>
      <c r="N24" s="1" t="n"/>
      <c r="O24" s="1" t="n"/>
      <c r="P24" s="1" t="n"/>
      <c r="Q24" s="1" t="n"/>
      <c r="R24" s="1" t="n"/>
      <c r="S24" s="1" t="n"/>
      <c r="T24" s="1" t="n"/>
      <c r="U24" s="1" t="n"/>
    </row>
    <row r="25">
      <c r="A25" s="1" t="n"/>
      <c r="B25" s="1" t="n"/>
      <c r="C25" s="1" t="n"/>
      <c r="D25" s="1" t="n"/>
      <c r="E25" s="1" t="n"/>
      <c r="F25" s="1" t="n"/>
      <c r="G25" s="1" t="n"/>
      <c r="H25" s="1" t="n"/>
      <c r="I25" s="1" t="n"/>
      <c r="J25" s="1" t="n"/>
      <c r="K25" s="1" t="n"/>
      <c r="L25" s="1" t="n"/>
      <c r="M25" s="1" t="n"/>
      <c r="N25" s="1" t="n"/>
      <c r="O25" s="1" t="n"/>
      <c r="P25" s="1" t="n"/>
      <c r="Q25" s="1" t="n"/>
      <c r="R25" s="1" t="n"/>
      <c r="S25" s="1" t="n"/>
      <c r="T25" s="1" t="n"/>
      <c r="U25" s="1" t="n"/>
    </row>
    <row r="26">
      <c r="A26" s="1" t="n"/>
      <c r="B26" s="1" t="n"/>
      <c r="C26" s="1" t="n"/>
      <c r="D26" s="1" t="n"/>
      <c r="E26" s="1" t="n"/>
      <c r="F26" s="1" t="n"/>
      <c r="G26" s="1" t="n"/>
      <c r="H26" s="1" t="n"/>
      <c r="I26" s="1" t="n"/>
      <c r="J26" s="1" t="n"/>
      <c r="K26" s="1" t="n"/>
      <c r="L26" s="1" t="n"/>
      <c r="M26" s="1" t="n"/>
      <c r="N26" s="1" t="n"/>
      <c r="O26" s="1" t="n"/>
      <c r="P26" s="1" t="n"/>
      <c r="Q26" s="1" t="n"/>
      <c r="R26" s="1" t="n"/>
      <c r="S26" s="1" t="n"/>
      <c r="T26" s="1" t="n"/>
      <c r="U26" s="1" t="n"/>
    </row>
    <row r="27">
      <c r="A27" s="1" t="n"/>
      <c r="B27" s="1" t="n"/>
      <c r="C27" s="1" t="n"/>
      <c r="D27" s="1" t="n"/>
      <c r="E27" s="1" t="n"/>
      <c r="F27" s="1" t="n"/>
      <c r="G27" s="1" t="n"/>
      <c r="H27" s="1" t="n"/>
      <c r="I27" s="1" t="n"/>
      <c r="J27" s="1" t="n"/>
      <c r="K27" s="1" t="n"/>
      <c r="L27" s="1" t="n"/>
      <c r="M27" s="1" t="n"/>
      <c r="N27" s="1" t="n"/>
      <c r="O27" s="1" t="n"/>
      <c r="P27" s="1" t="n"/>
      <c r="Q27" s="1" t="n"/>
      <c r="R27" s="1" t="n"/>
      <c r="S27" s="1" t="n"/>
      <c r="T27" s="1" t="n"/>
      <c r="U27" s="1" t="n"/>
    </row>
    <row r="28">
      <c r="A28" s="1" t="n"/>
      <c r="B28" s="1" t="n"/>
      <c r="C28" s="1" t="n"/>
      <c r="D28" s="1" t="n"/>
      <c r="E28" s="1" t="n"/>
      <c r="F28" s="1" t="n"/>
      <c r="G28" s="1" t="n"/>
      <c r="H28" s="1" t="n"/>
      <c r="I28" s="1" t="n"/>
      <c r="J28" s="1" t="n"/>
      <c r="K28" s="1" t="n"/>
      <c r="L28" s="1" t="n"/>
      <c r="M28" s="1" t="n"/>
      <c r="N28" s="1" t="n"/>
      <c r="O28" s="1" t="n"/>
      <c r="P28" s="1" t="n"/>
      <c r="Q28" s="1" t="n"/>
      <c r="R28" s="1" t="n"/>
      <c r="S28" s="1" t="n"/>
      <c r="T28" s="1" t="n"/>
      <c r="U28" s="1" t="n"/>
    </row>
    <row r="29">
      <c r="A29" s="1" t="n"/>
      <c r="B29" s="1" t="n"/>
      <c r="C29" s="1" t="n"/>
      <c r="D29" s="1" t="n"/>
      <c r="E29" s="1" t="n"/>
      <c r="F29" s="1" t="n"/>
      <c r="G29" s="1" t="n"/>
      <c r="H29" s="1" t="n"/>
      <c r="I29" s="1" t="n"/>
      <c r="J29" s="1" t="n"/>
      <c r="K29" s="1" t="n"/>
      <c r="L29" s="1" t="n"/>
      <c r="M29" s="1" t="n"/>
      <c r="N29" s="1" t="n"/>
      <c r="O29" s="1" t="n"/>
      <c r="P29" s="1" t="n"/>
      <c r="Q29" s="1" t="n"/>
      <c r="R29" s="1" t="n"/>
      <c r="S29" s="1" t="n"/>
      <c r="T29" s="1" t="n"/>
      <c r="U29" s="1" t="n"/>
    </row>
    <row r="30">
      <c r="A30" s="1" t="n"/>
      <c r="B30" s="1" t="n"/>
      <c r="C30" s="1" t="n"/>
      <c r="D30" s="1" t="n"/>
      <c r="E30" s="1" t="n"/>
      <c r="F30" s="1" t="n"/>
      <c r="G30" s="1" t="n"/>
      <c r="H30" s="1" t="n"/>
      <c r="I30" s="1" t="n"/>
      <c r="J30" s="1" t="n"/>
      <c r="K30" s="1" t="n"/>
      <c r="L30" s="1" t="n"/>
      <c r="M30" s="1" t="n"/>
      <c r="N30" s="1" t="n"/>
      <c r="O30" s="1" t="n"/>
      <c r="P30" s="1" t="n"/>
      <c r="Q30" s="1" t="n"/>
      <c r="R30" s="1" t="n"/>
      <c r="S30" s="1" t="n"/>
      <c r="T30" s="1" t="n"/>
      <c r="U30" s="1" t="n"/>
    </row>
    <row r="31">
      <c r="A31" s="1" t="n"/>
      <c r="B31" s="1" t="n"/>
      <c r="C31" s="1" t="n"/>
      <c r="D31" s="1" t="n"/>
      <c r="E31" s="1" t="n"/>
      <c r="F31" s="1" t="n"/>
      <c r="G31" s="1" t="n"/>
      <c r="H31" s="1" t="n"/>
      <c r="I31" s="1" t="n"/>
      <c r="J31" s="1" t="n"/>
      <c r="K31" s="1" t="n"/>
      <c r="L31" s="1" t="n"/>
      <c r="M31" s="1" t="n"/>
      <c r="N31" s="1" t="n"/>
      <c r="O31" s="1" t="n"/>
      <c r="P31" s="1" t="n"/>
      <c r="Q31" s="1" t="n"/>
      <c r="R31" s="1" t="n"/>
      <c r="S31" s="1" t="n"/>
      <c r="T31" s="1" t="n"/>
      <c r="U31" s="1" t="n"/>
    </row>
    <row r="32">
      <c r="A32" s="1" t="n"/>
      <c r="B32" s="1" t="n"/>
      <c r="C32" s="1" t="n"/>
      <c r="D32" s="1" t="n"/>
      <c r="E32" s="1" t="n"/>
      <c r="F32" s="1" t="n"/>
      <c r="G32" s="1" t="n"/>
      <c r="H32" s="1" t="n"/>
      <c r="I32" s="1" t="n"/>
      <c r="J32" s="1" t="n"/>
      <c r="K32" s="1" t="n"/>
      <c r="L32" s="1" t="n"/>
      <c r="M32" s="1" t="n"/>
      <c r="N32" s="1" t="n"/>
      <c r="O32" s="1" t="n"/>
      <c r="P32" s="1" t="n"/>
      <c r="Q32" s="1" t="n"/>
      <c r="R32" s="1" t="n"/>
      <c r="S32" s="1" t="n"/>
      <c r="T32" s="1" t="n"/>
      <c r="U32" s="1" t="n"/>
    </row>
    <row r="33">
      <c r="A33" s="1" t="n"/>
      <c r="B33" s="1" t="n"/>
      <c r="C33" s="1" t="n"/>
      <c r="D33" s="1" t="n"/>
      <c r="E33" s="1" t="n"/>
      <c r="F33" s="1" t="n"/>
      <c r="G33" s="1" t="n"/>
      <c r="H33" s="1" t="n"/>
      <c r="I33" s="1" t="n"/>
      <c r="J33" s="1" t="n"/>
      <c r="K33" s="1" t="n"/>
      <c r="L33" s="1" t="n"/>
      <c r="M33" s="1" t="n"/>
      <c r="N33" s="1" t="n"/>
      <c r="O33" s="1" t="n"/>
      <c r="P33" s="1" t="n"/>
      <c r="Q33" s="1" t="n"/>
      <c r="R33" s="1" t="n"/>
      <c r="S33" s="1" t="n"/>
      <c r="T33" s="1" t="n"/>
      <c r="U33" s="1" t="n"/>
    </row>
    <row r="34">
      <c r="A34" s="1" t="n"/>
      <c r="B34" s="1" t="n"/>
      <c r="C34" s="1" t="n"/>
      <c r="D34" s="1" t="n"/>
      <c r="E34" s="1" t="n"/>
      <c r="F34" s="1" t="n"/>
      <c r="G34" s="1" t="n"/>
      <c r="H34" s="1" t="n"/>
      <c r="I34" s="1" t="n"/>
      <c r="J34" s="1" t="n"/>
      <c r="K34" s="1" t="n"/>
      <c r="L34" s="1" t="n"/>
      <c r="M34" s="1" t="n"/>
      <c r="N34" s="1" t="n"/>
      <c r="O34" s="1" t="n"/>
      <c r="P34" s="1" t="n"/>
      <c r="Q34" s="1" t="n"/>
      <c r="R34" s="1" t="n"/>
      <c r="S34" s="1" t="n"/>
      <c r="T34" s="1" t="n"/>
      <c r="U34" s="1" t="n"/>
    </row>
  </sheetData>
  <sheetProtection selectLockedCells="0" selectUnlockedCells="0" sheet="1" objects="0" insertRows="1" insertHyperlinks="1" autoFilter="1" scenarios="0" formatColumns="0" deleteColumns="1" insertColumns="1" pivotTables="1" deleteRows="1" formatCells="1" formatRows="0" sort="1" password="E778"/>
  <mergeCells count="13">
    <mergeCell ref="F4:G4"/>
    <mergeCell ref="P4:Q4"/>
    <mergeCell ref="J4:K4"/>
    <mergeCell ref="B22:S23"/>
    <mergeCell ref="L4:M4"/>
    <mergeCell ref="B2:C3"/>
    <mergeCell ref="E2:S2"/>
    <mergeCell ref="D4:E4"/>
    <mergeCell ref="F6:S9"/>
    <mergeCell ref="H4:I4"/>
    <mergeCell ref="F11:S14"/>
    <mergeCell ref="B4:C4"/>
    <mergeCell ref="N4:O4"/>
  </mergeCells>
  <dataValidations count="3">
    <dataValidation sqref="D6" showDropDown="0" showInputMessage="0" showErrorMessage="0" allowBlank="0" type="list">
      <formula1>=Lang!$C$1:$N$1</formula1>
    </dataValidation>
    <dataValidation sqref="D10" showDropDown="0" showInputMessage="0" showErrorMessage="0" allowBlank="0" type="decimal" operator="between">
      <formula1>0</formula1>
      <formula2>1</formula2>
    </dataValidation>
    <dataValidation sqref="D12" showDropDown="0" showInputMessage="0" showErrorMessage="0" allowBlank="0" type="whole" operator="between">
      <formula1>2000</formula1>
      <formula2>2100</formula2>
    </dataValidation>
  </dataValidations>
  <printOptions horizontalCentered="1"/>
  <pageMargins left="0.3" right="0.3" top="0.4" bottom="0.4" header="0.5" footer="0.5"/>
  <pageSetup orientation="portrait" paperSize="9" fitToHeight="1" fitToWidth="1"/>
</worksheet>
</file>

<file path=xl/worksheets/sheet9.xml><?xml version="1.0" encoding="utf-8"?>
<worksheet xmlns="http://schemas.openxmlformats.org/spreadsheetml/2006/main">
  <sheetPr>
    <outlinePr summaryBelow="1" summaryRight="1"/>
    <pageSetUpPr/>
  </sheetPr>
  <dimension ref="A1:N155"/>
  <sheetViews>
    <sheetView workbookViewId="0">
      <selection activeCell="A1" sqref="A1"/>
    </sheetView>
  </sheetViews>
  <sheetFormatPr baseColWidth="8" defaultRowHeight="15"/>
  <sheetData>
    <row r="1">
      <c r="A1" t="inlineStr">
        <is>
          <t>key</t>
        </is>
      </c>
      <c r="B1">
        <f>IFERROR(MATCH(Settings!$D$6,$C$1:$N$1,0),1)</f>
        <v/>
      </c>
      <c r="C1" t="inlineStr">
        <is>
          <t>English</t>
        </is>
      </c>
      <c r="D1" t="inlineStr">
        <is>
          <t>Deutsch</t>
        </is>
      </c>
      <c r="E1" t="inlineStr">
        <is>
          <t>فارسی</t>
        </is>
      </c>
      <c r="F1" t="inlineStr">
        <is>
          <t>العربية</t>
        </is>
      </c>
      <c r="G1" t="inlineStr">
        <is>
          <t>Español</t>
        </is>
      </c>
      <c r="H1" t="inlineStr">
        <is>
          <t>Français</t>
        </is>
      </c>
      <c r="I1" t="inlineStr">
        <is>
          <t>Italiano</t>
        </is>
      </c>
      <c r="J1" t="inlineStr">
        <is>
          <t>日本語</t>
        </is>
      </c>
      <c r="K1" t="inlineStr">
        <is>
          <t>한국어</t>
        </is>
      </c>
      <c r="L1" t="inlineStr">
        <is>
          <t>Shqip</t>
        </is>
      </c>
      <c r="M1" t="inlineStr">
        <is>
          <t>Türkçe</t>
        </is>
      </c>
      <c r="N1" t="inlineStr">
        <is>
          <t>中文</t>
        </is>
      </c>
    </row>
    <row r="2">
      <c r="A2" t="inlineStr">
        <is>
          <t>nav_start</t>
        </is>
      </c>
      <c r="B2">
        <f>INDEX($C2:$N2,1,$B$1)</f>
        <v/>
      </c>
      <c r="C2" t="inlineStr">
        <is>
          <t>⌂ START</t>
        </is>
      </c>
      <c r="D2" t="inlineStr">
        <is>
          <t>⌂ START</t>
        </is>
      </c>
      <c r="E2" t="inlineStr">
        <is>
          <t>⌂ شروع</t>
        </is>
      </c>
      <c r="F2" t="inlineStr">
        <is>
          <t>⌂ البداية</t>
        </is>
      </c>
      <c r="G2" t="inlineStr">
        <is>
          <t>⌂ INICIO</t>
        </is>
      </c>
      <c r="H2" t="inlineStr">
        <is>
          <t>⌂ ACCUEIL</t>
        </is>
      </c>
      <c r="I2" t="inlineStr">
        <is>
          <t>⌂ INIZIO</t>
        </is>
      </c>
      <c r="J2" t="inlineStr">
        <is>
          <t>⌂ スタート</t>
        </is>
      </c>
      <c r="K2" t="inlineStr">
        <is>
          <t>⌂ 시작</t>
        </is>
      </c>
      <c r="L2" t="inlineStr">
        <is>
          <t>⌂ FILLIMI</t>
        </is>
      </c>
      <c r="M2" t="inlineStr">
        <is>
          <t>⌂ BAŞLANGIÇ</t>
        </is>
      </c>
      <c r="N2" t="inlineStr">
        <is>
          <t>⌂ 开始</t>
        </is>
      </c>
    </row>
    <row r="3">
      <c r="A3" t="inlineStr">
        <is>
          <t>nav_dash</t>
        </is>
      </c>
      <c r="B3">
        <f>INDEX($C3:$N3,1,$B$1)</f>
        <v/>
      </c>
      <c r="C3" t="inlineStr">
        <is>
          <t>▣ DASHBOARD</t>
        </is>
      </c>
      <c r="D3" t="inlineStr">
        <is>
          <t>▣ DASHBOARD</t>
        </is>
      </c>
      <c r="E3" t="inlineStr">
        <is>
          <t>▣ داشبورد</t>
        </is>
      </c>
      <c r="F3" t="inlineStr">
        <is>
          <t>▣ لوحة التحكم</t>
        </is>
      </c>
      <c r="G3" t="inlineStr">
        <is>
          <t>▣ PANEL</t>
        </is>
      </c>
      <c r="H3" t="inlineStr">
        <is>
          <t>▣ TABLEAU DE BORD</t>
        </is>
      </c>
      <c r="I3" t="inlineStr">
        <is>
          <t>▣ DASHBOARD</t>
        </is>
      </c>
      <c r="J3" t="inlineStr">
        <is>
          <t>▣ ダッシュボード</t>
        </is>
      </c>
      <c r="K3" t="inlineStr">
        <is>
          <t>▣ 대시보드</t>
        </is>
      </c>
      <c r="L3" t="inlineStr">
        <is>
          <t>▣ PANELI</t>
        </is>
      </c>
      <c r="M3" t="inlineStr">
        <is>
          <t>▣ PANO</t>
        </is>
      </c>
      <c r="N3" t="inlineStr">
        <is>
          <t>▣ 仪表板</t>
        </is>
      </c>
    </row>
    <row r="4">
      <c r="A4" t="inlineStr">
        <is>
          <t>nav_report</t>
        </is>
      </c>
      <c r="B4">
        <f>INDEX($C4:$N4,1,$B$1)</f>
        <v/>
      </c>
      <c r="C4" t="inlineStr">
        <is>
          <t>▤ REPORT</t>
        </is>
      </c>
      <c r="D4" t="inlineStr">
        <is>
          <t>▤ BERICHT</t>
        </is>
      </c>
      <c r="E4" t="inlineStr">
        <is>
          <t>▤ گزارش</t>
        </is>
      </c>
      <c r="F4" t="inlineStr">
        <is>
          <t>▤ التقرير</t>
        </is>
      </c>
      <c r="G4" t="inlineStr">
        <is>
          <t>▤ INFORME</t>
        </is>
      </c>
      <c r="H4" t="inlineStr">
        <is>
          <t>▤ RAPPORT</t>
        </is>
      </c>
      <c r="I4" t="inlineStr">
        <is>
          <t>▤ REPORT</t>
        </is>
      </c>
      <c r="J4" t="inlineStr">
        <is>
          <t>▤ レポート</t>
        </is>
      </c>
      <c r="K4" t="inlineStr">
        <is>
          <t>▤ 보고서</t>
        </is>
      </c>
      <c r="L4" t="inlineStr">
        <is>
          <t>▤ RAPORTI</t>
        </is>
      </c>
      <c r="M4" t="inlineStr">
        <is>
          <t>▤ RAPOR</t>
        </is>
      </c>
      <c r="N4" t="inlineStr">
        <is>
          <t>▤ 报告</t>
        </is>
      </c>
    </row>
    <row r="5">
      <c r="A5" t="inlineStr">
        <is>
          <t>nav_set</t>
        </is>
      </c>
      <c r="B5">
        <f>INDEX($C5:$N5,1,$B$1)</f>
        <v/>
      </c>
      <c r="C5" t="inlineStr">
        <is>
          <t>⚙ SETTINGS</t>
        </is>
      </c>
      <c r="D5" t="inlineStr">
        <is>
          <t>⚙ EINSTELLUNGEN</t>
        </is>
      </c>
      <c r="E5" t="inlineStr">
        <is>
          <t>⚙ تنظیمات</t>
        </is>
      </c>
      <c r="F5" t="inlineStr">
        <is>
          <t>⚙ الإعدادات</t>
        </is>
      </c>
      <c r="G5" t="inlineStr">
        <is>
          <t>⚙ AJUSTES</t>
        </is>
      </c>
      <c r="H5" t="inlineStr">
        <is>
          <t>⚙ PARAMÈTRES</t>
        </is>
      </c>
      <c r="I5" t="inlineStr">
        <is>
          <t>⚙ IMPOSTAZIONI</t>
        </is>
      </c>
      <c r="J5" t="inlineStr">
        <is>
          <t>⚙ 設定</t>
        </is>
      </c>
      <c r="K5" t="inlineStr">
        <is>
          <t>⚙ 설정</t>
        </is>
      </c>
      <c r="L5" t="inlineStr">
        <is>
          <t>⚙ CILËSIMET</t>
        </is>
      </c>
      <c r="M5" t="inlineStr">
        <is>
          <t>⚙ AYARLAR</t>
        </is>
      </c>
      <c r="N5" t="inlineStr">
        <is>
          <t>⚙ 设置</t>
        </is>
      </c>
    </row>
    <row r="6">
      <c r="A6" t="inlineStr">
        <is>
          <t>license</t>
        </is>
      </c>
      <c r="B6">
        <f>INDEX($C6:$N6,1,$B$1)</f>
        <v/>
      </c>
      <c r="C6" t="inlineStr">
        <is>
          <t>© 2026 KeyOne – Keywan Fakhri  •  keywanfakhri.com  •  Free for internal use. No resale, redistribution or removal of attribution.</t>
        </is>
      </c>
      <c r="D6" t="inlineStr">
        <is>
          <t>© 2026 KeyOne – Keywan Fakhri  •  keywanfakhri.com  •  Kostenlos für interne Nutzung. Kein Weiterverkauf, keine Weitergabe, Urhebervermerk nicht entfernen.</t>
        </is>
      </c>
      <c r="E6" t="inlineStr">
        <is>
          <t>© ۲۰۲۶ KeyOne – کیوان فخری  •  keywanfakhri.com  •  رایگان برای استفاده داخلی. فروش مجدد، توزیع یا حذف نام سازنده ممنوع است.</t>
        </is>
      </c>
      <c r="F6" t="inlineStr">
        <is>
          <t>© 2026 KeyOne – كيوان فخري  •  keywanfakhri.com  •  مجاني للاستخدام الداخلي. يُمنع إعادة البيع أو التوزيع أو حذف الإسناد.</t>
        </is>
      </c>
      <c r="G6" t="inlineStr">
        <is>
          <t>© 2026 KeyOne – Keywan Fakhri  •  keywanfakhri.com  •  Gratis para uso interno. Sin reventa, redistribución ni eliminar la atribución.</t>
        </is>
      </c>
      <c r="H6" t="inlineStr">
        <is>
          <t>© 2026 KeyOne – Keywan Fakhri  •  keywanfakhri.com  •  Gratuit pour un usage interne. Ni revente, ni redistribution, ni suppression de l’attribution.</t>
        </is>
      </c>
      <c r="I6" t="inlineStr">
        <is>
          <t>© 2026 KeyOne – Keywan Fakhri  •  keywanfakhri.com  •  Gratuito per uso interno. Vietati rivendita, ridistribuzione e rimozione dell’attribuzione.</t>
        </is>
      </c>
      <c r="J6" t="inlineStr">
        <is>
          <t>© 2026 KeyOne – Keywan Fakhri  •  keywanfakhri.com  •  社内利用は無料。再販売・再配布・クレジット削除は禁止。</t>
        </is>
      </c>
      <c r="K6" t="inlineStr">
        <is>
          <t>© 2026 KeyOne – Keywan Fakhri  •  keywanfakhri.com  •  내부 사용 무료. 재판매·재배포·저작자 표시 삭제 금지.</t>
        </is>
      </c>
      <c r="L6" t="inlineStr">
        <is>
          <t>© 2026 KeyOne – Keywan Fakhri  •  keywanfakhri.com  •  Falas për përdorim të brendshëm. Ndalohen rishitja, rishpërndarja dhe heqja e atribuimit.</t>
        </is>
      </c>
      <c r="M6" t="inlineStr">
        <is>
          <t>© 2026 KeyOne – Keywan Fakhri  •  keywanfakhri.com  •  Dahili kullanım ücretsiz. Yeniden satış, dağıtım ve atıfın kaldırılması yasaktır.</t>
        </is>
      </c>
      <c r="N6" t="inlineStr">
        <is>
          <t>© 2026 KeyOne – Keywan Fakhri  •  keywanfakhri.com  •  内部使用免费。禁止转售、再分发或删除署名。</t>
        </is>
      </c>
    </row>
    <row r="7">
      <c r="A7" t="inlineStr">
        <is>
          <t>created</t>
        </is>
      </c>
      <c r="B7">
        <f>INDEX($C7:$N7,1,$B$1)</f>
        <v/>
      </c>
      <c r="C7" t="inlineStr">
        <is>
          <t>CREATED BY</t>
        </is>
      </c>
      <c r="D7" t="inlineStr">
        <is>
          <t>ERSTELLT VON</t>
        </is>
      </c>
      <c r="E7" t="inlineStr">
        <is>
          <t>ساخته شده توسط</t>
        </is>
      </c>
      <c r="F7" t="inlineStr">
        <is>
          <t>من إعداد</t>
        </is>
      </c>
      <c r="G7" t="inlineStr">
        <is>
          <t>CREADO POR</t>
        </is>
      </c>
      <c r="H7" t="inlineStr">
        <is>
          <t>CRÉÉ PAR</t>
        </is>
      </c>
      <c r="I7" t="inlineStr">
        <is>
          <t>CREATO DA</t>
        </is>
      </c>
      <c r="J7" t="inlineStr">
        <is>
          <t>作成者</t>
        </is>
      </c>
      <c r="K7" t="inlineStr">
        <is>
          <t>제작자</t>
        </is>
      </c>
      <c r="L7" t="inlineStr">
        <is>
          <t>KRIJUAR NGA</t>
        </is>
      </c>
      <c r="M7" t="inlineStr">
        <is>
          <t>HAZIRLAYAN</t>
        </is>
      </c>
      <c r="N7" t="inlineStr">
        <is>
          <t>作者</t>
        </is>
      </c>
    </row>
    <row r="8">
      <c r="A8" t="inlineStr">
        <is>
          <t>role</t>
        </is>
      </c>
      <c r="B8">
        <f>INDEX($C8:$N8,1,$B$1)</f>
        <v/>
      </c>
      <c r="C8" t="inlineStr">
        <is>
          <t>Industrial Engineer (M.Sc.)  •  Logistics, Warehouse &amp; Data Analytics  •  Konstanz, Germany</t>
        </is>
      </c>
      <c r="D8" t="inlineStr">
        <is>
          <t>Wirtschaftsingenieur (M.Sc.)  •  Logistik, Lager &amp; Datenanalyse  •  Konstanz</t>
        </is>
      </c>
      <c r="E8" t="inlineStr">
        <is>
          <t>مهندس صنایع (کارشناسی ارشد)  •  لجستیک، انبار و تحلیل داده  •  کنستانس، آلمان</t>
        </is>
      </c>
      <c r="F8" t="inlineStr">
        <is>
          <t>مهندس صناعي (ماجستير)  •  اللوجستيات والمستودعات وتحليل البيانات  •  كونستانس، ألمانيا</t>
        </is>
      </c>
      <c r="G8" t="inlineStr">
        <is>
          <t>Ingeniero industrial (M.Sc.)  •  Logística, almacén y análisis de datos  •  Constanza, Alemania</t>
        </is>
      </c>
      <c r="H8" t="inlineStr">
        <is>
          <t>Ingénieur industriel (M.Sc.)  •  Logistique, entrepôt et analyse de données  •  Constance, Allemagne</t>
        </is>
      </c>
      <c r="I8" t="inlineStr">
        <is>
          <t>Ingegnere gestionale (M.Sc.)  •  Logistica, magazzino e analisi dati  •  Costanza, Germania</t>
        </is>
      </c>
      <c r="J8" t="inlineStr">
        <is>
          <t>インダストリアル・エンジニア（修士）  •  物流・倉庫・データ分析  •  ドイツ・コンスタンツ</t>
        </is>
      </c>
      <c r="K8" t="inlineStr">
        <is>
          <t>산업공학 석사  •  물류·창고·데이터 분석  •  독일 콘스탄츠</t>
        </is>
      </c>
      <c r="L8" t="inlineStr">
        <is>
          <t>Inxhinier industrial (M.Sc.)  •  Logjistikë, magazinë dhe analizë të dhënash  •  Konstanz, Gjermani</t>
        </is>
      </c>
      <c r="M8" t="inlineStr">
        <is>
          <t>Endüstri Mühendisi (Y.L.)  •  Lojistik, depo ve veri analitiği  •  Konstanz, Almanya</t>
        </is>
      </c>
      <c r="N8" t="inlineStr">
        <is>
          <t>工业工程硕士  •  物流、仓储与数据分析  •  德国康斯坦茨</t>
        </is>
      </c>
    </row>
    <row r="9">
      <c r="A9" t="inlineStr">
        <is>
          <t>custom_v</t>
        </is>
      </c>
      <c r="B9">
        <f>INDEX($C9:$N9,1,$B$1)</f>
        <v/>
      </c>
      <c r="C9" t="inlineStr">
        <is>
          <t>Need a version for your company? Get in touch:</t>
        </is>
      </c>
      <c r="D9" t="inlineStr">
        <is>
          <t>Eigene Version für Ihr Unternehmen? Kontakt:</t>
        </is>
      </c>
      <c r="E9" t="inlineStr">
        <is>
          <t>نسخه اختصاصی برای شرکت خود می‌خواهید؟ تماس:</t>
        </is>
      </c>
      <c r="F9" t="inlineStr">
        <is>
          <t>تحتاج نسخة لشركتك؟ تواصل معي:</t>
        </is>
      </c>
      <c r="G9" t="inlineStr">
        <is>
          <t>¿Necesitas una versión para tu empresa? Contacto:</t>
        </is>
      </c>
      <c r="H9" t="inlineStr">
        <is>
          <t>Besoin d’une version pour votre entreprise ? Contact :</t>
        </is>
      </c>
      <c r="I9" t="inlineStr">
        <is>
          <t>Ti serve una versione per la tua azienda? Contatti:</t>
        </is>
      </c>
      <c r="J9" t="inlineStr">
        <is>
          <t>自社向けバージョンのご相談：</t>
        </is>
      </c>
      <c r="K9" t="inlineStr">
        <is>
          <t>회사 맞춤 버전이 필요하신가요? 연락처:</t>
        </is>
      </c>
      <c r="L9" t="inlineStr">
        <is>
          <t>Ju duhet një version për kompaninë tuaj? Kontakt:</t>
        </is>
      </c>
      <c r="M9" t="inlineStr">
        <is>
          <t>Şirketinize özel sürüm mü lazım? İletişim:</t>
        </is>
      </c>
      <c r="N9" t="inlineStr">
        <is>
          <t>需要为贵公司定制？联系：</t>
        </is>
      </c>
    </row>
    <row r="10">
      <c r="A10" t="inlineStr">
        <is>
          <t>nav_menu</t>
        </is>
      </c>
      <c r="B10">
        <f>INDEX($C10:$N10,1,$B$1)</f>
        <v/>
      </c>
      <c r="C10" t="inlineStr">
        <is>
          <t>☰ MENU</t>
        </is>
      </c>
      <c r="D10" t="inlineStr">
        <is>
          <t>☰ SPEISEKARTE</t>
        </is>
      </c>
      <c r="E10" t="inlineStr">
        <is>
          <t>☰ منو</t>
        </is>
      </c>
      <c r="F10" t="inlineStr">
        <is>
          <t>☰ القائمة</t>
        </is>
      </c>
      <c r="G10" t="inlineStr">
        <is>
          <t>☰ CARTA</t>
        </is>
      </c>
      <c r="H10" t="inlineStr">
        <is>
          <t>☰ CARTE</t>
        </is>
      </c>
      <c r="I10" t="inlineStr">
        <is>
          <t>☰ MENÙ</t>
        </is>
      </c>
      <c r="J10" t="inlineStr">
        <is>
          <t>☰ メニュー</t>
        </is>
      </c>
      <c r="K10" t="inlineStr">
        <is>
          <t>☰ 메뉴</t>
        </is>
      </c>
      <c r="L10" t="inlineStr">
        <is>
          <t>☰ MENUJA</t>
        </is>
      </c>
      <c r="M10" t="inlineStr">
        <is>
          <t>☰ MENÜ</t>
        </is>
      </c>
      <c r="N10" t="inlineStr">
        <is>
          <t>☰ 菜单</t>
        </is>
      </c>
    </row>
    <row r="11">
      <c r="A11" t="inlineStr">
        <is>
          <t>nav_rec</t>
        </is>
      </c>
      <c r="B11">
        <f>INDEX($C11:$N11,1,$B$1)</f>
        <v/>
      </c>
      <c r="C11" t="inlineStr">
        <is>
          <t>✂ RECIPES</t>
        </is>
      </c>
      <c r="D11" t="inlineStr">
        <is>
          <t>✂ REZEPTE</t>
        </is>
      </c>
      <c r="E11" t="inlineStr">
        <is>
          <t>✂ دستور پخت</t>
        </is>
      </c>
      <c r="F11" t="inlineStr">
        <is>
          <t>✂ الوصفات</t>
        </is>
      </c>
      <c r="G11" t="inlineStr">
        <is>
          <t>✂ RECETAS</t>
        </is>
      </c>
      <c r="H11" t="inlineStr">
        <is>
          <t>✂ RECETTES</t>
        </is>
      </c>
      <c r="I11" t="inlineStr">
        <is>
          <t>✂ RICETTE</t>
        </is>
      </c>
      <c r="J11" t="inlineStr">
        <is>
          <t>✂ レシピ</t>
        </is>
      </c>
      <c r="K11" t="inlineStr">
        <is>
          <t>✂ 레시피</t>
        </is>
      </c>
      <c r="L11" t="inlineStr">
        <is>
          <t>✂ RECETAT</t>
        </is>
      </c>
      <c r="M11" t="inlineStr">
        <is>
          <t>✂ REÇETELER</t>
        </is>
      </c>
      <c r="N11" t="inlineStr">
        <is>
          <t>✂ 配方</t>
        </is>
      </c>
    </row>
    <row r="12">
      <c r="A12" t="inlineStr">
        <is>
          <t>nav_ing</t>
        </is>
      </c>
      <c r="B12">
        <f>INDEX($C12:$N12,1,$B$1)</f>
        <v/>
      </c>
      <c r="C12" t="inlineStr">
        <is>
          <t>◉ INGREDIENTS</t>
        </is>
      </c>
      <c r="D12" t="inlineStr">
        <is>
          <t>◉ ZUTATEN</t>
        </is>
      </c>
      <c r="E12" t="inlineStr">
        <is>
          <t>◉ مواد اولیه</t>
        </is>
      </c>
      <c r="F12" t="inlineStr">
        <is>
          <t>◉ المكونات</t>
        </is>
      </c>
      <c r="G12" t="inlineStr">
        <is>
          <t>◉ INGREDIENTES</t>
        </is>
      </c>
      <c r="H12" t="inlineStr">
        <is>
          <t>◉ INGRÉDIENTS</t>
        </is>
      </c>
      <c r="I12" t="inlineStr">
        <is>
          <t>◉ INGREDIENTI</t>
        </is>
      </c>
      <c r="J12" t="inlineStr">
        <is>
          <t>◉ 食材</t>
        </is>
      </c>
      <c r="K12" t="inlineStr">
        <is>
          <t>◉ 식재료</t>
        </is>
      </c>
      <c r="L12" t="inlineStr">
        <is>
          <t>◉ PËRBËRËSIT</t>
        </is>
      </c>
      <c r="M12" t="inlineStr">
        <is>
          <t>◉ MALZEMELER</t>
        </is>
      </c>
      <c r="N12" t="inlineStr">
        <is>
          <t>◉ 食材</t>
        </is>
      </c>
    </row>
    <row r="13">
      <c r="A13" t="inlineStr">
        <is>
          <t>nav_sales</t>
        </is>
      </c>
      <c r="B13">
        <f>INDEX($C13:$N13,1,$B$1)</f>
        <v/>
      </c>
      <c r="C13" t="inlineStr">
        <is>
          <t>✎ SALES</t>
        </is>
      </c>
      <c r="D13" t="inlineStr">
        <is>
          <t>✎ VERKÄUFE</t>
        </is>
      </c>
      <c r="E13" t="inlineStr">
        <is>
          <t>✎ فروش</t>
        </is>
      </c>
      <c r="F13" t="inlineStr">
        <is>
          <t>✎ المبيعات</t>
        </is>
      </c>
      <c r="G13" t="inlineStr">
        <is>
          <t>✎ VENTAS</t>
        </is>
      </c>
      <c r="H13" t="inlineStr">
        <is>
          <t>✎ VENTES</t>
        </is>
      </c>
      <c r="I13" t="inlineStr">
        <is>
          <t>✎ VENDITE</t>
        </is>
      </c>
      <c r="J13" t="inlineStr">
        <is>
          <t>✎ 売上</t>
        </is>
      </c>
      <c r="K13" t="inlineStr">
        <is>
          <t>✎ 판매</t>
        </is>
      </c>
      <c r="L13" t="inlineStr">
        <is>
          <t>✎ SHITJET</t>
        </is>
      </c>
      <c r="M13" t="inlineStr">
        <is>
          <t>✎ SATIŞLAR</t>
        </is>
      </c>
      <c r="N13" t="inlineStr">
        <is>
          <t>✎ 销售</t>
        </is>
      </c>
    </row>
    <row r="14">
      <c r="A14" t="inlineStr">
        <is>
          <t>app</t>
        </is>
      </c>
      <c r="B14">
        <f>INDEX($C14:$N14,1,$B$1)</f>
        <v/>
      </c>
      <c r="C14" t="inlineStr">
        <is>
          <t>RESTAURANT PROFIT ANALYZER</t>
        </is>
      </c>
      <c r="D14" t="inlineStr">
        <is>
          <t>RESTAURANT PROFIT ANALYZER</t>
        </is>
      </c>
      <c r="E14" t="inlineStr">
        <is>
          <t>تحلیلگر سود رستوران</t>
        </is>
      </c>
      <c r="F14" t="inlineStr">
        <is>
          <t>محلل أرباح المطعم</t>
        </is>
      </c>
      <c r="G14" t="inlineStr">
        <is>
          <t>ANALIZADOR DE RENTABILIDAD</t>
        </is>
      </c>
      <c r="H14" t="inlineStr">
        <is>
          <t>ANALYSEUR DE RENTABILITÉ</t>
        </is>
      </c>
      <c r="I14" t="inlineStr">
        <is>
          <t>ANALIZZATORE PROFITTI RISTORANTE</t>
        </is>
      </c>
      <c r="J14" t="inlineStr">
        <is>
          <t>レストラン収益アナライザー</t>
        </is>
      </c>
      <c r="K14" t="inlineStr">
        <is>
          <t>레스토랑 수익 분석기</t>
        </is>
      </c>
      <c r="L14" t="inlineStr">
        <is>
          <t>ANALIZUESI I FITIMIT TË RESTORANTIT</t>
        </is>
      </c>
      <c r="M14" t="inlineStr">
        <is>
          <t>RESTORAN KÂR ANALİZİ</t>
        </is>
      </c>
      <c r="N14" t="inlineStr">
        <is>
          <t>餐厅利润分析器</t>
        </is>
      </c>
    </row>
    <row r="15">
      <c r="A15" t="inlineStr">
        <is>
          <t>tagline</t>
        </is>
      </c>
      <c r="B15">
        <f>INDEX($C15:$N15,1,$B$1)</f>
        <v/>
      </c>
      <c r="C15" t="inlineStr">
        <is>
          <t>Food cost, recipe costing and menu engineering in Excel  •  by Keywan Fakhri</t>
        </is>
      </c>
      <c r="D15" t="inlineStr">
        <is>
          <t>Wareneinsatz, Rezeptkalkulation und Menu Engineering in Excel  •  von Keywan Fakhri</t>
        </is>
      </c>
      <c r="E15" t="inlineStr">
        <is>
          <t>هزینه مواد، قیمت تمام‌شده غذا و مهندسی منو در اکسل  •  ساخته کیوان فخری</t>
        </is>
      </c>
      <c r="F15" t="inlineStr">
        <is>
          <t>تكلفة الطعام وتسعير الوصفات وهندسة القائمة في Excel  •  إعداد كيوان فخري</t>
        </is>
      </c>
      <c r="G15" t="inlineStr">
        <is>
          <t>Coste de materia prima, escandallos e ingeniería de menú en Excel  •  por Keywan Fakhri</t>
        </is>
      </c>
      <c r="H15" t="inlineStr">
        <is>
          <t>Coût matière, fiches techniques et menu engineering dans Excel  •  par Keywan Fakhri</t>
        </is>
      </c>
      <c r="I15" t="inlineStr">
        <is>
          <t>Food cost, schede ricetta e menu engineering in Excel  •  di Keywan Fakhri</t>
        </is>
      </c>
      <c r="J15" t="inlineStr">
        <is>
          <t>原価率・レシピ原価・メニューエンジニアリングを Excel で  •  Keywan Fakhri</t>
        </is>
      </c>
      <c r="K15" t="inlineStr">
        <is>
          <t>식재료 원가, 레시피 원가 계산, 메뉴 엔지니어링을 Excel로  •  Keywan Fakhri</t>
        </is>
      </c>
      <c r="L15" t="inlineStr">
        <is>
          <t>Kostoja e ushqimit, kalkulimi i recetave dhe inxhinieria e menysë në Excel  •  nga Keywan Fakhri</t>
        </is>
      </c>
      <c r="M15" t="inlineStr">
        <is>
          <t>Excel’de gıda maliyeti, reçete maliyeti ve menü mühendisliği  •  Keywan Fakhri</t>
        </is>
      </c>
      <c r="N15" t="inlineStr">
        <is>
          <t>在 Excel 中管理食材成本、配方成本和菜单工程  •  作者 Keywan Fakhri</t>
        </is>
      </c>
    </row>
    <row r="16">
      <c r="A16" t="inlineStr">
        <is>
          <t>intro</t>
        </is>
      </c>
      <c r="B16">
        <f>INDEX($C16:$N16,1,$B$1)</f>
        <v/>
      </c>
      <c r="C16" t="inlineStr">
        <is>
          <t>Enter ingredient prices and recipes once, then record daily sales. The file calculates the cost of every dish, your food cost rate, gross profit per dish and classifies each menu item as Star, Plowhorse, Puzzle or Dog.</t>
        </is>
      </c>
      <c r="D16" t="inlineStr">
        <is>
          <t>Zutatenpreise und Rezepte einmal erfassen, danach nur die täglichen Verkäufe eintragen. Die Datei berechnet den Wareneinsatz jedes Gerichts, die Wareneinsatzquote, den Rohertrag pro Gericht und ordnet jedes Gericht als Star, Arbeitspferd, Rätsel oder Ladenhüter ein.</t>
        </is>
      </c>
      <c r="E16" t="inlineStr">
        <is>
          <t>قیمت مواد اولیه و دستور پخت را یک بار وارد کنید و بعد فقط فروش روزانه را ثبت کنید. فایل هزینه هر غذا، درصد هزینه مواد، سود ناخالص هر غذا را حساب می‌کند و هر آیتم منو را به ستاره، اسب بارکش، معما یا ضعیف دسته‌بندی می‌کند.</t>
        </is>
      </c>
      <c r="F16" t="inlineStr">
        <is>
          <t>أدخل أسعار المكونات والوصفات مرة واحدة، ثم سجّل المبيعات اليومية فقط. يحسب الملف تكلفة كل طبق ونسبة تكلفة الطعام والربح الإجمالي لكل طبق، ويصنّف كل صنف كنجم أو حصان عمل أو لغز أو ضعيف.</t>
        </is>
      </c>
      <c r="G16" t="inlineStr">
        <is>
          <t>Introduce una vez los precios de ingredientes y las recetas y después solo las ventas diarias. El archivo calcula el coste de cada plato, tu porcentaje de coste, el margen por plato y clasifica cada plato como Estrella, Caballo de batalla, Enigma o Perro.</t>
        </is>
      </c>
      <c r="H16" t="inlineStr">
        <is>
          <t>Saisissez une fois les prix des ingrédients et les recettes, puis seulement les ventes du jour. Le fichier calcule le coût de chaque plat, votre ratio coût matière, la marge par plat et classe chaque plat en Star, Cheval de labour, Énigme ou Poids mort.</t>
        </is>
      </c>
      <c r="I16" t="inlineStr">
        <is>
          <t>Inserisci una volta prezzi degli ingredienti e ricette, poi solo le vendite giornaliere. Il file calcola il costo di ogni piatto, l’incidenza del food cost, il margine per piatto e classifica ogni piatto come Star, Cavallo da tiro, Enigma o Cane.</t>
        </is>
      </c>
      <c r="J16" t="inlineStr">
        <is>
          <t>食材価格とレシピを一度入力し、あとは日々の売上を記録するだけ。各料理の原価、原価率、1品あたり粗利を計算し、各メニューをスター・働き馬・パズル・負け犬に分類します。</t>
        </is>
      </c>
      <c r="K16" t="inlineStr">
        <is>
          <t>식재료 가격과 레시피를 한 번 입력한 뒤 매일 판매만 기록하세요. 파일이 각 요리의 원가, 식재료 원가율, 요리별 매출총이익을 계산하고 각 메뉴를 스타·일꾼·퍼즐·도그로 분류합니다.</t>
        </is>
      </c>
      <c r="L16" t="inlineStr">
        <is>
          <t>Futni një herë çmimet e përbërësve dhe recetat, pastaj vetëm shitjet ditore. Skedari llogarit koston e çdo pjate, normën e kostos së ushqimit, fitimin bruto për pjatë dhe e klasifikon çdo pjatë si Yll, Kalë pune, Enigmë ose Qen.</t>
        </is>
      </c>
      <c r="M16" t="inlineStr">
        <is>
          <t>Malzeme fiyatlarını ve reçeteleri bir kez girin, sonra yalnızca günlük satışları kaydedin. Dosya her yemeğin maliyetini, gıda maliyeti oranınızı, yemek başına brüt kârı hesaplar ve her menü kalemini Yıldız, Beygir, Bilmece veya Köpek olarak sınıflandırır.</t>
        </is>
      </c>
      <c r="N16" t="inlineStr">
        <is>
          <t>只需录入一次食材价格和配方，之后每天记录销售。文件会计算每道菜的成本、食材成本率、每道菜的毛利，并把每个菜品归类为明星、耕马、谜题或瘦狗。</t>
        </is>
      </c>
    </row>
    <row r="17">
      <c r="A17" t="inlineStr">
        <is>
          <t>s1t</t>
        </is>
      </c>
      <c r="B17">
        <f>INDEX($C17:$N17,1,$B$1)</f>
        <v/>
      </c>
      <c r="C17" t="inlineStr">
        <is>
          <t>INGREDIENTS</t>
        </is>
      </c>
      <c r="D17" t="inlineStr">
        <is>
          <t>ZUTATEN</t>
        </is>
      </c>
      <c r="E17" t="inlineStr">
        <is>
          <t>مواد اولیه</t>
        </is>
      </c>
      <c r="F17" t="inlineStr">
        <is>
          <t>المكونات</t>
        </is>
      </c>
      <c r="G17" t="inlineStr">
        <is>
          <t>INGREDIENTES</t>
        </is>
      </c>
      <c r="H17" t="inlineStr">
        <is>
          <t>INGRÉDIENTS</t>
        </is>
      </c>
      <c r="I17" t="inlineStr">
        <is>
          <t>INGREDIENTI</t>
        </is>
      </c>
      <c r="J17" t="inlineStr">
        <is>
          <t>食材</t>
        </is>
      </c>
      <c r="K17" t="inlineStr">
        <is>
          <t>식재료</t>
        </is>
      </c>
      <c r="L17" t="inlineStr">
        <is>
          <t>PËRBËRËSIT</t>
        </is>
      </c>
      <c r="M17" t="inlineStr">
        <is>
          <t>MALZEMELER</t>
        </is>
      </c>
      <c r="N17" t="inlineStr">
        <is>
          <t>食材</t>
        </is>
      </c>
    </row>
    <row r="18">
      <c r="A18" t="inlineStr">
        <is>
          <t>s1</t>
        </is>
      </c>
      <c r="B18">
        <f>INDEX($C18:$N18,1,$B$1)</f>
        <v/>
      </c>
      <c r="C18" t="inlineStr">
        <is>
          <t>Enter purchase price per unit (kg, l, pc) and the usable yield after trimming.</t>
        </is>
      </c>
      <c r="D18" t="inlineStr">
        <is>
          <t>Einkaufspreis je Einheit (kg, l, Stk.) und die nutzbare Ausbeute nach dem Putzen eintragen.</t>
        </is>
      </c>
      <c r="E18" t="inlineStr">
        <is>
          <t>قیمت خرید هر واحد (کیلو، لیتر، عدد) و درصد قابل استفاده پس از پاک کردن را وارد کنید.</t>
        </is>
      </c>
      <c r="F18" t="inlineStr">
        <is>
          <t>أدخل سعر الشراء لكل وحدة (كغ، لتر، قطعة) ونسبة الاستفادة بعد التنظيف.</t>
        </is>
      </c>
      <c r="G18" t="inlineStr">
        <is>
          <t>Introduce el precio de compra por unidad (kg, l, ud.) y el rendimiento útil tras limpiar.</t>
        </is>
      </c>
      <c r="H18" t="inlineStr">
        <is>
          <t>Saisissez le prix d’achat par unité (kg, l, pièce) et le rendement utile après parage.</t>
        </is>
      </c>
      <c r="I18" t="inlineStr">
        <is>
          <t>Inserisci il prezzo d’acquisto per unità (kg, l, pz) e la resa utile dopo la pulizia.</t>
        </is>
      </c>
      <c r="J18" t="inlineStr">
        <is>
          <t>単位（kg・L・個）あたりの仕入価格と、下処理後の歩留まりを入力します。</t>
        </is>
      </c>
      <c r="K18" t="inlineStr">
        <is>
          <t>단위(kg, L, 개)당 구매 가격과 손질 후 사용 가능한 수율을 입력합니다.</t>
        </is>
      </c>
      <c r="L18" t="inlineStr">
        <is>
          <t>Futni çmimin e blerjes për njësi (kg, l, copë) dhe rendimentin e përdorshëm pas pastrimit.</t>
        </is>
      </c>
      <c r="M18" t="inlineStr">
        <is>
          <t>Birim başına (kg, l, adet) alış fiyatını ve temizlik sonrası kullanılabilir verimi girin.</t>
        </is>
      </c>
      <c r="N18" t="inlineStr">
        <is>
          <t>输入每单位（公斤、升、个）的进价以及处理后的可用率。</t>
        </is>
      </c>
    </row>
    <row r="19">
      <c r="A19" t="inlineStr">
        <is>
          <t>s2t</t>
        </is>
      </c>
      <c r="B19">
        <f>INDEX($C19:$N19,1,$B$1)</f>
        <v/>
      </c>
      <c r="C19" t="inlineStr">
        <is>
          <t>RECIPES &amp; MENU</t>
        </is>
      </c>
      <c r="D19" t="inlineStr">
        <is>
          <t>REZEPTE &amp; SPEISEKARTE</t>
        </is>
      </c>
      <c r="E19" t="inlineStr">
        <is>
          <t>دستور پخت و منو</t>
        </is>
      </c>
      <c r="F19" t="inlineStr">
        <is>
          <t>الوصفات والقائمة</t>
        </is>
      </c>
      <c r="G19" t="inlineStr">
        <is>
          <t>RECETAS Y CARTA</t>
        </is>
      </c>
      <c r="H19" t="inlineStr">
        <is>
          <t>RECETTES ET CARTE</t>
        </is>
      </c>
      <c r="I19" t="inlineStr">
        <is>
          <t>RICETTE E MENÙ</t>
        </is>
      </c>
      <c r="J19" t="inlineStr">
        <is>
          <t>レシピとメニュー</t>
        </is>
      </c>
      <c r="K19" t="inlineStr">
        <is>
          <t>레시피와 메뉴</t>
        </is>
      </c>
      <c r="L19" t="inlineStr">
        <is>
          <t>RECETAT DHE MENUJA</t>
        </is>
      </c>
      <c r="M19" t="inlineStr">
        <is>
          <t>REÇETELER VE MENÜ</t>
        </is>
      </c>
      <c r="N19" t="inlineStr">
        <is>
          <t>配方与菜单</t>
        </is>
      </c>
    </row>
    <row r="20">
      <c r="A20" t="inlineStr">
        <is>
          <t>s2</t>
        </is>
      </c>
      <c r="B20">
        <f>INDEX($C20:$N20,1,$B$1)</f>
        <v/>
      </c>
      <c r="C20" t="inlineStr">
        <is>
          <t>List your dishes with category and net price, then add the ingredient quantities per portion.</t>
        </is>
      </c>
      <c r="D20" t="inlineStr">
        <is>
          <t>Gerichte mit Kategorie und Nettopreis anlegen, danach die Zutatenmengen pro Portion eintragen.</t>
        </is>
      </c>
      <c r="E20" t="inlineStr">
        <is>
          <t>غذاها را با دسته و قیمت خالص وارد کنید، سپس مقدار مواد هر پرس را ثبت کنید.</t>
        </is>
      </c>
      <c r="F20" t="inlineStr">
        <is>
          <t>أدخل الأطباق مع الفئة والسعر الصافي، ثم كميات المكونات لكل حصة.</t>
        </is>
      </c>
      <c r="G20" t="inlineStr">
        <is>
          <t>Crea tus platos con categoría y precio neto y añade las cantidades por ración.</t>
        </is>
      </c>
      <c r="H20" t="inlineStr">
        <is>
          <t>Créez vos plats avec catégorie et prix net, puis ajoutez les quantités par portion.</t>
        </is>
      </c>
      <c r="I20" t="inlineStr">
        <is>
          <t>Inserisci i piatti con categoria e prezzo netto, poi le quantità per porzione.</t>
        </is>
      </c>
      <c r="J20" t="inlineStr">
        <is>
          <t>料理をカテゴリーと税抜価格で登録し、1人前の食材量を入力します。</t>
        </is>
      </c>
      <c r="K20" t="inlineStr">
        <is>
          <t>요리를 카테고리와 세전 가격으로 등록한 뒤 1인분 식재료 양을 입력합니다.</t>
        </is>
      </c>
      <c r="L20" t="inlineStr">
        <is>
          <t>Shtoni pjatat me kategori dhe çmim neto, pastaj sasitë e përbërësve për porcion.</t>
        </is>
      </c>
      <c r="M20" t="inlineStr">
        <is>
          <t>Yemekleri kategori ve net fiyatla girin, ardından porsiyon başına malzeme miktarlarını ekleyin.</t>
        </is>
      </c>
      <c r="N20" t="inlineStr">
        <is>
          <t>录入菜品的类别和净价，再填写每份的食材用量。</t>
        </is>
      </c>
    </row>
    <row r="21">
      <c r="A21" t="inlineStr">
        <is>
          <t>s3t</t>
        </is>
      </c>
      <c r="B21">
        <f>INDEX($C21:$N21,1,$B$1)</f>
        <v/>
      </c>
      <c r="C21" t="inlineStr">
        <is>
          <t>DAILY SALES</t>
        </is>
      </c>
      <c r="D21" t="inlineStr">
        <is>
          <t>TÄGLICHE VERKÄUFE</t>
        </is>
      </c>
      <c r="E21" t="inlineStr">
        <is>
          <t>فروش روزانه</t>
        </is>
      </c>
      <c r="F21" t="inlineStr">
        <is>
          <t>المبيعات اليومية</t>
        </is>
      </c>
      <c r="G21" t="inlineStr">
        <is>
          <t>VENTAS DIARIAS</t>
        </is>
      </c>
      <c r="H21" t="inlineStr">
        <is>
          <t>VENTES DU JOUR</t>
        </is>
      </c>
      <c r="I21" t="inlineStr">
        <is>
          <t>VENDITE GIORNALIERE</t>
        </is>
      </c>
      <c r="J21" t="inlineStr">
        <is>
          <t>日々の売上</t>
        </is>
      </c>
      <c r="K21" t="inlineStr">
        <is>
          <t>일일 판매</t>
        </is>
      </c>
      <c r="L21" t="inlineStr">
        <is>
          <t>SHITJET DITORE</t>
        </is>
      </c>
      <c r="M21" t="inlineStr">
        <is>
          <t>GÜNLÜK SATIŞLAR</t>
        </is>
      </c>
      <c r="N21" t="inlineStr">
        <is>
          <t>每日销售</t>
        </is>
      </c>
    </row>
    <row r="22">
      <c r="A22" t="inlineStr">
        <is>
          <t>s3</t>
        </is>
      </c>
      <c r="B22">
        <f>INDEX($C22:$N22,1,$B$1)</f>
        <v/>
      </c>
      <c r="C22" t="inlineStr">
        <is>
          <t>One row per day and dish: date, dish, portions sold. Prices and costs are taken from the menu.</t>
        </is>
      </c>
      <c r="D22" t="inlineStr">
        <is>
          <t>Eine Zeile pro Tag und Gericht: Datum, Gericht, verkaufte Portionen. Preise und Kosten kommen aus der Speisekarte.</t>
        </is>
      </c>
      <c r="E22" t="inlineStr">
        <is>
          <t>برای هر روز و هر غذا یک ردیف: تاریخ، غذا، تعداد پرس فروخته‌شده. قیمت و هزینه از منو خوانده می‌شود.</t>
        </is>
      </c>
      <c r="F22" t="inlineStr">
        <is>
          <t>سطر لكل يوم وطبق: التاريخ، الطبق، عدد الحصص المباعة. تؤخذ الأسعار والتكاليف من القائمة.</t>
        </is>
      </c>
      <c r="G22" t="inlineStr">
        <is>
          <t>Una fila por día y plato: fecha, plato y raciones vendidas. Precios y costes salen de la carta.</t>
        </is>
      </c>
      <c r="H22" t="inlineStr">
        <is>
          <t>Une ligne par jour et par plat : date, plat, portions vendues. Prix et coûts viennent de la carte.</t>
        </is>
      </c>
      <c r="I22" t="inlineStr">
        <is>
          <t>Una riga per giorno e piatto: data, piatto, porzioni vendute. Prezzi e costi arrivano dal menù.</t>
        </is>
      </c>
      <c r="J22" t="inlineStr">
        <is>
          <t>日付・料理・販売数を1日1料理1行で入力。価格と原価はメニューから自動取得します。</t>
        </is>
      </c>
      <c r="K22" t="inlineStr">
        <is>
          <t>하루·요리마다 한 줄: 날짜, 요리, 판매 수량. 가격과 원가는 메뉴에서 가져옵니다.</t>
        </is>
      </c>
      <c r="L22" t="inlineStr">
        <is>
          <t>Një rresht për ditë dhe pjatë: data, pjata, porcionet e shitura. Çmimet dhe kostot merren nga menyja.</t>
        </is>
      </c>
      <c r="M22" t="inlineStr">
        <is>
          <t>Gün ve yemek başına bir satır: tarih, yemek, satılan porsiyon. Fiyat ve maliyetler menüden alınır.</t>
        </is>
      </c>
      <c r="N22" t="inlineStr">
        <is>
          <t>每天每道菜一行：日期、菜品、售出份数。价格和成本取自菜单。</t>
        </is>
      </c>
    </row>
    <row r="23">
      <c r="A23" t="inlineStr">
        <is>
          <t>s4t</t>
        </is>
      </c>
      <c r="B23">
        <f>INDEX($C23:$N23,1,$B$1)</f>
        <v/>
      </c>
      <c r="C23" t="inlineStr">
        <is>
          <t>ANALYZE</t>
        </is>
      </c>
      <c r="D23" t="inlineStr">
        <is>
          <t>AUSWERTEN</t>
        </is>
      </c>
      <c r="E23" t="inlineStr">
        <is>
          <t>تحلیل</t>
        </is>
      </c>
      <c r="F23" t="inlineStr">
        <is>
          <t>التحليل</t>
        </is>
      </c>
      <c r="G23" t="inlineStr">
        <is>
          <t>ANALIZAR</t>
        </is>
      </c>
      <c r="H23" t="inlineStr">
        <is>
          <t>ANALYSER</t>
        </is>
      </c>
      <c r="I23" t="inlineStr">
        <is>
          <t>ANALIZZARE</t>
        </is>
      </c>
      <c r="J23" t="inlineStr">
        <is>
          <t>分析</t>
        </is>
      </c>
      <c r="K23" t="inlineStr">
        <is>
          <t>분석</t>
        </is>
      </c>
      <c r="L23" t="inlineStr">
        <is>
          <t>ANALIZONI</t>
        </is>
      </c>
      <c r="M23" t="inlineStr">
        <is>
          <t>ANALİZ</t>
        </is>
      </c>
      <c r="N23" t="inlineStr">
        <is>
          <t>分析</t>
        </is>
      </c>
    </row>
    <row r="24">
      <c r="A24" t="inlineStr">
        <is>
          <t>s4</t>
        </is>
      </c>
      <c r="B24">
        <f>INDEX($C24:$N24,1,$B$1)</f>
        <v/>
      </c>
      <c r="C24" t="inlineStr">
        <is>
          <t>Choose year, base year, category and month on the Dashboard – the report is ready to print on one page.</t>
        </is>
      </c>
      <c r="D24" t="inlineStr">
        <is>
          <t>Auf dem Dashboard Jahr, Basisjahr, Kategorie und Monat wählen – der Bericht ist auf einer Seite druckfertig.</t>
        </is>
      </c>
      <c r="E24" t="inlineStr">
        <is>
          <t>در داشبورد سال، سال مبنا، دسته و ماه را انتخاب کنید – گزارش در یک صفحه آماده چاپ است.</t>
        </is>
      </c>
      <c r="F24" t="inlineStr">
        <is>
          <t>اختر السنة وسنة الأساس والفئة والشهر في لوحة التحكم – التقرير جاهز للطباعة في صفحة واحدة.</t>
        </is>
      </c>
      <c r="G24" t="inlineStr">
        <is>
          <t>Elige año, año base, categoría y mes en el panel: el informe está listo para imprimir en una página.</t>
        </is>
      </c>
      <c r="H24" t="inlineStr">
        <is>
          <t>Choisissez année, année de base, catégorie et mois sur le tableau de bord – le rapport tient sur une page.</t>
        </is>
      </c>
      <c r="I24" t="inlineStr">
        <is>
          <t>Scegli anno, anno base, categoria e mese nella dashboard – il report è pronto da stampare su una pagina.</t>
        </is>
      </c>
      <c r="J24" t="inlineStr">
        <is>
          <t>ダッシュボードで年・基準年・カテゴリー・月を選択。レポートは1ページで印刷できます。</t>
        </is>
      </c>
      <c r="K24" t="inlineStr">
        <is>
          <t>대시보드에서 연도, 기준 연도, 카테고리, 월을 선택하면 보고서를 한 페이지로 인쇄할 수 있습니다.</t>
        </is>
      </c>
      <c r="L24" t="inlineStr">
        <is>
          <t>Zgjidhni vitin, vitin bazë, kategorinë dhe muajin në panel – raporti është gati për t’u printuar në një faqe.</t>
        </is>
      </c>
      <c r="M24" t="inlineStr">
        <is>
          <t>Panoda yıl, baz yıl, kategori ve ay seçin – rapor tek sayfada yazdırmaya hazır.</t>
        </is>
      </c>
      <c r="N24" t="inlineStr">
        <is>
          <t>在仪表板选择年份、基准年、类别和月份——报告可直接打印为一页。</t>
        </is>
      </c>
    </row>
    <row r="25">
      <c r="A25" t="inlineStr">
        <is>
          <t>demo</t>
        </is>
      </c>
      <c r="B25">
        <f>INDEX($C25:$N25,1,$B$1)</f>
        <v/>
      </c>
      <c r="C25" t="inlineStr">
        <is>
          <t>Demo data are fictional (Jan 2025 – 14 Oct 2026, closed on Mondays)  •  Excel 2016 or newer / Microsoft 365  •  Language: Settings</t>
        </is>
      </c>
      <c r="D25" t="inlineStr">
        <is>
          <t>Demodaten sind fiktiv (Jan 2025 – 14.10.2026, montags Ruhetag)  •  Excel 2016 oder neuer / Microsoft 365  •  Sprache: Einstellungen</t>
        </is>
      </c>
      <c r="E25" t="inlineStr">
        <is>
          <t>داده‌های نمونه ساختگی هستند (ژانویه ۲۰۲۵ تا ۱۴ اکتبر ۲۰۲۶، دوشنبه‌ها تعطیل)  •  اکسل ۲۰۱۶ یا جدیدتر / Microsoft 365  •  زبان: تنظیمات</t>
        </is>
      </c>
      <c r="F25" t="inlineStr">
        <is>
          <t>البيانات التجريبية وهمية (يناير 2025 – 14 أكتوبر 2026، مغلق أيام الاثنين)  •  Excel 2016 أو أحدث / Microsoft 365  •  اللغة: الإعدادات</t>
        </is>
      </c>
      <c r="G25" t="inlineStr">
        <is>
          <t>Datos de demostración ficticios (ene 2025 – 14 oct 2026, cerrado los lunes)  •  Excel 2016 o posterior / Microsoft 365  •  Idioma: Ajustes</t>
        </is>
      </c>
      <c r="H25" t="inlineStr">
        <is>
          <t>Données de démonstration fictives (janv. 2025 – 14 oct. 2026, fermé le lundi)  •  Excel 2016 ou plus récent / Microsoft 365  •  Langue : Paramètres</t>
        </is>
      </c>
      <c r="I25" t="inlineStr">
        <is>
          <t>Dati demo fittizi (gen 2025 – 14 ott 2026, chiuso il lunedì)  •  Excel 2016 o successivo / Microsoft 365  •  Lingua: Impostazioni</t>
        </is>
      </c>
      <c r="J25" t="inlineStr">
        <is>
          <t>デモデータは架空です（2025年1月〜2026年10月14日、月曜定休）  •  Excel 2016 以降 / Microsoft 365  •  言語：設定</t>
        </is>
      </c>
      <c r="K25" t="inlineStr">
        <is>
          <t>데모 데이터는 가상입니다(2025년 1월 ~ 2026년 10월 14일, 월요일 휴무)  •  Excel 2016 이상 / Microsoft 365  •  언어: 설정</t>
        </is>
      </c>
      <c r="L25" t="inlineStr">
        <is>
          <t>Të dhënat demo janë fiktive (jan 2025 – 14 tet 2026, mbyllur të hënën)  •  Excel 2016 ose më i ri / Microsoft 365  •  Gjuha: Cilësimet</t>
        </is>
      </c>
      <c r="M25" t="inlineStr">
        <is>
          <t>Demo veriler kurgusaldır (Oca 2025 – 14 Eki 2026, pazartesi kapalı)  •  Excel 2016 veya üstü / Microsoft 365  •  Dil: Ayarlar</t>
        </is>
      </c>
      <c r="N25" t="inlineStr">
        <is>
          <t>演示数据为虚构（2025年1月至2026年10月14日，周一休息）  •  Excel 2016 或更高版本 / Microsoft 365  •  语言：设置</t>
        </is>
      </c>
    </row>
    <row r="26">
      <c r="A26" t="inlineStr">
        <is>
          <t>set_title</t>
        </is>
      </c>
      <c r="B26">
        <f>INDEX($C26:$N26,1,$B$1)</f>
        <v/>
      </c>
      <c r="C26" t="inlineStr">
        <is>
          <t>SETTINGS</t>
        </is>
      </c>
      <c r="D26" t="inlineStr">
        <is>
          <t>EINSTELLUNGEN</t>
        </is>
      </c>
      <c r="E26" t="inlineStr">
        <is>
          <t>تنظیمات</t>
        </is>
      </c>
      <c r="F26" t="inlineStr">
        <is>
          <t>الإعدادات</t>
        </is>
      </c>
      <c r="G26" t="inlineStr">
        <is>
          <t>AJUSTES</t>
        </is>
      </c>
      <c r="H26" t="inlineStr">
        <is>
          <t>PARAMÈTRES</t>
        </is>
      </c>
      <c r="I26" t="inlineStr">
        <is>
          <t>IMPOSTAZIONI</t>
        </is>
      </c>
      <c r="J26" t="inlineStr">
        <is>
          <t>設定</t>
        </is>
      </c>
      <c r="K26" t="inlineStr">
        <is>
          <t>설정</t>
        </is>
      </c>
      <c r="L26" t="inlineStr">
        <is>
          <t>CILËSIMET</t>
        </is>
      </c>
      <c r="M26" t="inlineStr">
        <is>
          <t>AYARLAR</t>
        </is>
      </c>
      <c r="N26" t="inlineStr">
        <is>
          <t>设置</t>
        </is>
      </c>
    </row>
    <row r="27">
      <c r="A27" t="inlineStr">
        <is>
          <t>set_lang</t>
        </is>
      </c>
      <c r="B27">
        <f>INDEX($C27:$N27,1,$B$1)</f>
        <v/>
      </c>
      <c r="C27" t="inlineStr">
        <is>
          <t>Language</t>
        </is>
      </c>
      <c r="D27" t="inlineStr">
        <is>
          <t>Sprache</t>
        </is>
      </c>
      <c r="E27" t="inlineStr">
        <is>
          <t>زبان</t>
        </is>
      </c>
      <c r="F27" t="inlineStr">
        <is>
          <t>اللغة</t>
        </is>
      </c>
      <c r="G27" t="inlineStr">
        <is>
          <t>Idioma</t>
        </is>
      </c>
      <c r="H27" t="inlineStr">
        <is>
          <t>Langue</t>
        </is>
      </c>
      <c r="I27" t="inlineStr">
        <is>
          <t>Lingua</t>
        </is>
      </c>
      <c r="J27" t="inlineStr">
        <is>
          <t>言語</t>
        </is>
      </c>
      <c r="K27" t="inlineStr">
        <is>
          <t>언어</t>
        </is>
      </c>
      <c r="L27" t="inlineStr">
        <is>
          <t>Gjuha</t>
        </is>
      </c>
      <c r="M27" t="inlineStr">
        <is>
          <t>Dil</t>
        </is>
      </c>
      <c r="N27" t="inlineStr">
        <is>
          <t>语言</t>
        </is>
      </c>
    </row>
    <row r="28">
      <c r="A28" t="inlineStr">
        <is>
          <t>set_name</t>
        </is>
      </c>
      <c r="B28">
        <f>INDEX($C28:$N28,1,$B$1)</f>
        <v/>
      </c>
      <c r="C28" t="inlineStr">
        <is>
          <t>Restaurant name</t>
        </is>
      </c>
      <c r="D28" t="inlineStr">
        <is>
          <t>Name des Restaurants</t>
        </is>
      </c>
      <c r="E28" t="inlineStr">
        <is>
          <t>نام رستوران</t>
        </is>
      </c>
      <c r="F28" t="inlineStr">
        <is>
          <t>اسم المطعم</t>
        </is>
      </c>
      <c r="G28" t="inlineStr">
        <is>
          <t>Nombre del restaurante</t>
        </is>
      </c>
      <c r="H28" t="inlineStr">
        <is>
          <t>Nom du restaurant</t>
        </is>
      </c>
      <c r="I28" t="inlineStr">
        <is>
          <t>Nome del ristorante</t>
        </is>
      </c>
      <c r="J28" t="inlineStr">
        <is>
          <t>店名</t>
        </is>
      </c>
      <c r="K28" t="inlineStr">
        <is>
          <t>레스토랑 이름</t>
        </is>
      </c>
      <c r="L28" t="inlineStr">
        <is>
          <t>Emri i restorantit</t>
        </is>
      </c>
      <c r="M28" t="inlineStr">
        <is>
          <t>Restoran adı</t>
        </is>
      </c>
      <c r="N28" t="inlineStr">
        <is>
          <t>餐厅名称</t>
        </is>
      </c>
    </row>
    <row r="29">
      <c r="A29" t="inlineStr">
        <is>
          <t>set_fc</t>
        </is>
      </c>
      <c r="B29">
        <f>INDEX($C29:$N29,1,$B$1)</f>
        <v/>
      </c>
      <c r="C29" t="inlineStr">
        <is>
          <t>Food cost target (max.)</t>
        </is>
      </c>
      <c r="D29" t="inlineStr">
        <is>
          <t>Ziel-Wareneinsatzquote (max.)</t>
        </is>
      </c>
      <c r="E29" t="inlineStr">
        <is>
          <t>هدف درصد هزینه مواد (حداکثر)</t>
        </is>
      </c>
      <c r="F29" t="inlineStr">
        <is>
          <t>هدف نسبة تكلفة الطعام (حد أقصى)</t>
        </is>
      </c>
      <c r="G29" t="inlineStr">
        <is>
          <t>Objetivo de coste de materia prima (máx.)</t>
        </is>
      </c>
      <c r="H29" t="inlineStr">
        <is>
          <t>Objectif de coût matière (max.)</t>
        </is>
      </c>
      <c r="I29" t="inlineStr">
        <is>
          <t>Obiettivo food cost (max.)</t>
        </is>
      </c>
      <c r="J29" t="inlineStr">
        <is>
          <t>目標原価率（上限）</t>
        </is>
      </c>
      <c r="K29" t="inlineStr">
        <is>
          <t>목표 식재료 원가율(최대)</t>
        </is>
      </c>
      <c r="L29" t="inlineStr">
        <is>
          <t>Objektivi i kostos së ushqimit (maks.)</t>
        </is>
      </c>
      <c r="M29" t="inlineStr">
        <is>
          <t>Hedef gıda maliyeti oranı (maks.)</t>
        </is>
      </c>
      <c r="N29" t="inlineStr">
        <is>
          <t>目标食材成本率（上限）</t>
        </is>
      </c>
    </row>
    <row r="30">
      <c r="A30" t="inlineStr">
        <is>
          <t>set_first</t>
        </is>
      </c>
      <c r="B30">
        <f>INDEX($C30:$N30,1,$B$1)</f>
        <v/>
      </c>
      <c r="C30" t="inlineStr">
        <is>
          <t>First year of data</t>
        </is>
      </c>
      <c r="D30" t="inlineStr">
        <is>
          <t>Erstes Datenjahr</t>
        </is>
      </c>
      <c r="E30" t="inlineStr">
        <is>
          <t>نخستین سال داده</t>
        </is>
      </c>
      <c r="F30" t="inlineStr">
        <is>
          <t>أول سنة بيانات</t>
        </is>
      </c>
      <c r="G30" t="inlineStr">
        <is>
          <t>Primer año de datos</t>
        </is>
      </c>
      <c r="H30" t="inlineStr">
        <is>
          <t>Première année de données</t>
        </is>
      </c>
      <c r="I30" t="inlineStr">
        <is>
          <t>Primo anno di dati</t>
        </is>
      </c>
      <c r="J30" t="inlineStr">
        <is>
          <t>データ開始年</t>
        </is>
      </c>
      <c r="K30" t="inlineStr">
        <is>
          <t>데이터 시작 연도</t>
        </is>
      </c>
      <c r="L30" t="inlineStr">
        <is>
          <t>Viti i parë i të dhënave</t>
        </is>
      </c>
      <c r="M30" t="inlineStr">
        <is>
          <t>İlk veri yılı</t>
        </is>
      </c>
      <c r="N30" t="inlineStr">
        <is>
          <t>数据起始年份</t>
        </is>
      </c>
    </row>
    <row r="31">
      <c r="A31" t="inlineStr">
        <is>
          <t>set_cats</t>
        </is>
      </c>
      <c r="B31">
        <f>INDEX($C31:$N31,1,$B$1)</f>
        <v/>
      </c>
      <c r="C31" t="inlineStr">
        <is>
          <t>Menu categories</t>
        </is>
      </c>
      <c r="D31" t="inlineStr">
        <is>
          <t>Kategorien der Speisekarte</t>
        </is>
      </c>
      <c r="E31" t="inlineStr">
        <is>
          <t>دسته‌های منو</t>
        </is>
      </c>
      <c r="F31" t="inlineStr">
        <is>
          <t>فئات القائمة</t>
        </is>
      </c>
      <c r="G31" t="inlineStr">
        <is>
          <t>Categorías de la carta</t>
        </is>
      </c>
      <c r="H31" t="inlineStr">
        <is>
          <t>Catégories de la carte</t>
        </is>
      </c>
      <c r="I31" t="inlineStr">
        <is>
          <t>Categorie del menù</t>
        </is>
      </c>
      <c r="J31" t="inlineStr">
        <is>
          <t>メニューカテゴリー</t>
        </is>
      </c>
      <c r="K31" t="inlineStr">
        <is>
          <t>메뉴 카테고리</t>
        </is>
      </c>
      <c r="L31" t="inlineStr">
        <is>
          <t>Kategoritë e menysë</t>
        </is>
      </c>
      <c r="M31" t="inlineStr">
        <is>
          <t>Menü kategorileri</t>
        </is>
      </c>
      <c r="N31" t="inlineStr">
        <is>
          <t>菜单类别</t>
        </is>
      </c>
    </row>
    <row r="32">
      <c r="A32" t="inlineStr">
        <is>
          <t>set_hint</t>
        </is>
      </c>
      <c r="B32">
        <f>INDEX($C32:$N32,1,$B$1)</f>
        <v/>
      </c>
      <c r="C32" t="inlineStr">
        <is>
          <t>Light green cells are inputs. Prices are net (excl. VAT). Change the language here – all sheets switch automatically.</t>
        </is>
      </c>
      <c r="D32" t="inlineStr">
        <is>
          <t>Hellgrüne Zellen sind Eingaben. Preise sind netto (ohne MwSt.). Hier die Sprache ändern – alle Blätter wechseln automatisch.</t>
        </is>
      </c>
      <c r="E32" t="inlineStr">
        <is>
          <t>خانه‌های سبز روشن ورودی هستند. قیمت‌ها خالص و بدون مالیات هستند. زبان را اینجا تغییر دهید – همه برگه‌ها خودکار عوض می‌شوند.</t>
        </is>
      </c>
      <c r="F32" t="inlineStr">
        <is>
          <t>الخلايا الخضراء الفاتحة للإدخال. الأسعار صافية (بدون ضريبة). غيّر اللغة هنا – تتغير جميع الأوراق تلقائيًا.</t>
        </is>
      </c>
      <c r="G32" t="inlineStr">
        <is>
          <t>Las celdas verde claro son entradas. Precios netos (sin IVA). Cambia aquí el idioma: todas las hojas cambian solas.</t>
        </is>
      </c>
      <c r="H32" t="inlineStr">
        <is>
          <t>Les cellules vert clair sont des saisies. Prix nets (hors TVA). Changez la langue ici – toutes les feuilles suivent.</t>
        </is>
      </c>
      <c r="I32" t="inlineStr">
        <is>
          <t>Le celle verde chiaro sono input. Prezzi netti (IVA esclusa). Cambia qui la lingua – tutti i fogli si aggiornano.</t>
        </is>
      </c>
      <c r="J32" t="inlineStr">
        <is>
          <t>薄い緑のセルが入力欄です。価格は税抜です。ここで言語を変えると全シートが切り替わります。</t>
        </is>
      </c>
      <c r="K32" t="inlineStr">
        <is>
          <t>연한 초록색 셀이 입력 칸입니다. 가격은 세전(부가세 제외)입니다. 여기서 언어를 바꾸면 모든 시트가 바뀝니다.</t>
        </is>
      </c>
      <c r="L32" t="inlineStr">
        <is>
          <t>Qelizat jeshile të çelura janë hyrje. Çmimet janë neto (pa TVSH). Ndryshoni gjuhën këtu – të gjitha fletët ndryshojnë vetë.</t>
        </is>
      </c>
      <c r="M32" t="inlineStr">
        <is>
          <t>Açık yeşil hücreler giriş alanıdır. Fiyatlar nettir (KDV hariç). Dili buradan değiştirin – tüm sayfalar otomatik değişir.</t>
        </is>
      </c>
      <c r="N32" t="inlineStr">
        <is>
          <t>浅绿色单元格为输入项。价格为净价（不含增值税）。在此切换语言，所有工作表自动切换。</t>
        </is>
      </c>
    </row>
    <row r="33">
      <c r="A33" t="inlineStr">
        <is>
          <t>set_rules</t>
        </is>
      </c>
      <c r="B33">
        <f>INDEX($C33:$N33,1,$B$1)</f>
        <v/>
      </c>
      <c r="C33" t="inlineStr">
        <is>
          <t>Typical food cost: food 28–35 %, drinks 15–25 %. Formulas are protected; inputs stay editable. No macros, no internet connection.</t>
        </is>
      </c>
      <c r="D33" t="inlineStr">
        <is>
          <t>Übliche Wareneinsatzquote: Speisen 28–35 %, Getränke 15–25 %. Formeln sind geschützt, Eingaben bleiben frei. Keine Makros, keine Internetverbindung.</t>
        </is>
      </c>
      <c r="E33" t="inlineStr">
        <is>
          <t>درصد هزینه مواد معمول: غذا ۲۸ تا ۳۵٪، نوشیدنی ۱۵ تا ۲۵٪. فرمول‌ها قفل هستند و ورودی‌ها قابل ویرایش. بدون ماکرو و بدون اینترنت.</t>
        </is>
      </c>
      <c r="F33" t="inlineStr">
        <is>
          <t>نسبة تكلفة الطعام المعتادة: الأطباق 28–35 %، المشروبات 15–25 %. الصيغ محمية والمدخلات قابلة للتعديل. بدون ماكرو أو اتصال بالإنترنت.</t>
        </is>
      </c>
      <c r="G33" t="inlineStr">
        <is>
          <t>Coste habitual: comida 28–35 %, bebidas 15–25 %. Fórmulas protegidas, entradas editables. Sin macros ni conexión a internet.</t>
        </is>
      </c>
      <c r="H33" t="inlineStr">
        <is>
          <t>Coût matière habituel : plats 28–35 %, boissons 15–25 %. Formules protégées, saisies modifiables. Sans macros ni connexion internet.</t>
        </is>
      </c>
      <c r="I33" t="inlineStr">
        <is>
          <t>Food cost tipico: cibo 28–35 %, bevande 15–25 %. Formule protette, input modificabili. Nessuna macro, nessuna connessione internet.</t>
        </is>
      </c>
      <c r="J33" t="inlineStr">
        <is>
          <t>一般的な原価率：料理 28〜35％、ドリンク 15〜25％。数式は保護、入力欄は編集可。マクロ・ネット接続なし。</t>
        </is>
      </c>
      <c r="K33" t="inlineStr">
        <is>
          <t>일반적인 원가율: 음식 28–35 %, 음료 15–25 %. 수식은 보호되고 입력 칸은 편집 가능합니다. 매크로·인터넷 연결 없음.</t>
        </is>
      </c>
      <c r="L33" t="inlineStr">
        <is>
          <t>Kosto e zakonshme: ushqim 28–35 %, pije 15–25 %. Formulat janë të mbrojtura, hyrjet të ndryshueshme. Pa makro, pa internet.</t>
        </is>
      </c>
      <c r="M33" t="inlineStr">
        <is>
          <t>Tipik gıda maliyeti: yemek %28–35, içecek %15–25. Formüller korumalı, girişler düzenlenebilir. Makro ve internet bağlantısı yok.</t>
        </is>
      </c>
      <c r="N33" t="inlineStr">
        <is>
          <t>常见食材成本率：菜品 28–35 %，饮品 15–25 %。公式受保护，输入可编辑。无宏、无需联网。</t>
        </is>
      </c>
    </row>
    <row r="34">
      <c r="A34" t="inlineStr">
        <is>
          <t>dash_title</t>
        </is>
      </c>
      <c r="B34">
        <f>INDEX($C34:$N34,1,$B$1)</f>
        <v/>
      </c>
      <c r="C34" t="inlineStr">
        <is>
          <t>RESTAURANT DASHBOARD</t>
        </is>
      </c>
      <c r="D34" t="inlineStr">
        <is>
          <t>RESTAURANT-DASHBOARD</t>
        </is>
      </c>
      <c r="E34" t="inlineStr">
        <is>
          <t>داشبورد رستوران</t>
        </is>
      </c>
      <c r="F34" t="inlineStr">
        <is>
          <t>لوحة تحكم المطعم</t>
        </is>
      </c>
      <c r="G34" t="inlineStr">
        <is>
          <t>PANEL DEL RESTAURANTE</t>
        </is>
      </c>
      <c r="H34" t="inlineStr">
        <is>
          <t>TABLEAU DE BORD DU RESTAURANT</t>
        </is>
      </c>
      <c r="I34" t="inlineStr">
        <is>
          <t>DASHBOARD DEL RISTORANTE</t>
        </is>
      </c>
      <c r="J34" t="inlineStr">
        <is>
          <t>レストランダッシュボード</t>
        </is>
      </c>
      <c r="K34" t="inlineStr">
        <is>
          <t>레스토랑 대시보드</t>
        </is>
      </c>
      <c r="L34" t="inlineStr">
        <is>
          <t>PANELI I RESTORANTIT</t>
        </is>
      </c>
      <c r="M34" t="inlineStr">
        <is>
          <t>RESTORAN PANOSU</t>
        </is>
      </c>
      <c r="N34" t="inlineStr">
        <is>
          <t>餐厅仪表板</t>
        </is>
      </c>
    </row>
    <row r="35">
      <c r="A35" t="inlineStr">
        <is>
          <t>dash_sub</t>
        </is>
      </c>
      <c r="B35">
        <f>INDEX($C35:$N35,1,$B$1)</f>
        <v/>
      </c>
      <c r="C35" t="inlineStr">
        <is>
          <t>Sales, food cost and menu engineering  •  all values net</t>
        </is>
      </c>
      <c r="D35" t="inlineStr">
        <is>
          <t>Umsatz, Wareneinsatz und Menu Engineering  •  alle Werte netto</t>
        </is>
      </c>
      <c r="E35" t="inlineStr">
        <is>
          <t>فروش، هزینه مواد و مهندسی منو  •  همه مقادیر خالص</t>
        </is>
      </c>
      <c r="F35" t="inlineStr">
        <is>
          <t>المبيعات وتكلفة الطعام وهندسة القائمة  •  جميع القيم صافية</t>
        </is>
      </c>
      <c r="G35" t="inlineStr">
        <is>
          <t>Ventas, coste de materia prima e ingeniería de menú  •  valores netos</t>
        </is>
      </c>
      <c r="H35" t="inlineStr">
        <is>
          <t>Ventes, coût matière et menu engineering  •  valeurs nettes</t>
        </is>
      </c>
      <c r="I35" t="inlineStr">
        <is>
          <t>Vendite, food cost e menu engineering  •  valori netti</t>
        </is>
      </c>
      <c r="J35" t="inlineStr">
        <is>
          <t>売上・原価・メニューエンジニアリング  •  すべて税抜</t>
        </is>
      </c>
      <c r="K35" t="inlineStr">
        <is>
          <t>매출, 식재료 원가, 메뉴 엔지니어링  •  모든 값 세전</t>
        </is>
      </c>
      <c r="L35" t="inlineStr">
        <is>
          <t>Shitjet, kostoja e ushqimit dhe inxhinieria e menysë  •  vlera neto</t>
        </is>
      </c>
      <c r="M35" t="inlineStr">
        <is>
          <t>Satışlar, gıda maliyeti ve menü mühendisliği  •  tüm değerler net</t>
        </is>
      </c>
      <c r="N35" t="inlineStr">
        <is>
          <t>销售、食材成本与菜单工程  •  均为净值</t>
        </is>
      </c>
    </row>
    <row r="36">
      <c r="A36" t="inlineStr">
        <is>
          <t>c_year</t>
        </is>
      </c>
      <c r="B36">
        <f>INDEX($C36:$N36,1,$B$1)</f>
        <v/>
      </c>
      <c r="C36" t="inlineStr">
        <is>
          <t>YEAR</t>
        </is>
      </c>
      <c r="D36" t="inlineStr">
        <is>
          <t>JAHR</t>
        </is>
      </c>
      <c r="E36" t="inlineStr">
        <is>
          <t>سال</t>
        </is>
      </c>
      <c r="F36" t="inlineStr">
        <is>
          <t>السنة</t>
        </is>
      </c>
      <c r="G36" t="inlineStr">
        <is>
          <t>AÑO</t>
        </is>
      </c>
      <c r="H36" t="inlineStr">
        <is>
          <t>ANNÉE</t>
        </is>
      </c>
      <c r="I36" t="inlineStr">
        <is>
          <t>ANNO</t>
        </is>
      </c>
      <c r="J36" t="inlineStr">
        <is>
          <t>年</t>
        </is>
      </c>
      <c r="K36" t="inlineStr">
        <is>
          <t>연도</t>
        </is>
      </c>
      <c r="L36" t="inlineStr">
        <is>
          <t>VITI</t>
        </is>
      </c>
      <c r="M36" t="inlineStr">
        <is>
          <t>YIL</t>
        </is>
      </c>
      <c r="N36" t="inlineStr">
        <is>
          <t>年份</t>
        </is>
      </c>
    </row>
    <row r="37">
      <c r="A37" t="inlineStr">
        <is>
          <t>c_base</t>
        </is>
      </c>
      <c r="B37">
        <f>INDEX($C37:$N37,1,$B$1)</f>
        <v/>
      </c>
      <c r="C37" t="inlineStr">
        <is>
          <t>BASE YEAR</t>
        </is>
      </c>
      <c r="D37" t="inlineStr">
        <is>
          <t>BASISJAHR</t>
        </is>
      </c>
      <c r="E37" t="inlineStr">
        <is>
          <t>سال مبنا</t>
        </is>
      </c>
      <c r="F37" t="inlineStr">
        <is>
          <t>سنة الأساس</t>
        </is>
      </c>
      <c r="G37" t="inlineStr">
        <is>
          <t>AÑO BASE</t>
        </is>
      </c>
      <c r="H37" t="inlineStr">
        <is>
          <t>ANNÉE DE BASE</t>
        </is>
      </c>
      <c r="I37" t="inlineStr">
        <is>
          <t>ANNO BASE</t>
        </is>
      </c>
      <c r="J37" t="inlineStr">
        <is>
          <t>基準年</t>
        </is>
      </c>
      <c r="K37" t="inlineStr">
        <is>
          <t>기준 연도</t>
        </is>
      </c>
      <c r="L37" t="inlineStr">
        <is>
          <t>VITI BAZË</t>
        </is>
      </c>
      <c r="M37" t="inlineStr">
        <is>
          <t>BAZ YIL</t>
        </is>
      </c>
      <c r="N37" t="inlineStr">
        <is>
          <t>基准年</t>
        </is>
      </c>
    </row>
    <row r="38">
      <c r="A38" t="inlineStr">
        <is>
          <t>c_cat</t>
        </is>
      </c>
      <c r="B38">
        <f>INDEX($C38:$N38,1,$B$1)</f>
        <v/>
      </c>
      <c r="C38" t="inlineStr">
        <is>
          <t>CATEGORY</t>
        </is>
      </c>
      <c r="D38" t="inlineStr">
        <is>
          <t>KATEGORIE</t>
        </is>
      </c>
      <c r="E38" t="inlineStr">
        <is>
          <t>دسته</t>
        </is>
      </c>
      <c r="F38" t="inlineStr">
        <is>
          <t>الفئة</t>
        </is>
      </c>
      <c r="G38" t="inlineStr">
        <is>
          <t>CATEGORÍA</t>
        </is>
      </c>
      <c r="H38" t="inlineStr">
        <is>
          <t>CATÉGORIE</t>
        </is>
      </c>
      <c r="I38" t="inlineStr">
        <is>
          <t>CATEGORIA</t>
        </is>
      </c>
      <c r="J38" t="inlineStr">
        <is>
          <t>カテゴリー</t>
        </is>
      </c>
      <c r="K38" t="inlineStr">
        <is>
          <t>카테고리</t>
        </is>
      </c>
      <c r="L38" t="inlineStr">
        <is>
          <t>KATEGORIA</t>
        </is>
      </c>
      <c r="M38" t="inlineStr">
        <is>
          <t>KATEGORİ</t>
        </is>
      </c>
      <c r="N38" t="inlineStr">
        <is>
          <t>类别</t>
        </is>
      </c>
    </row>
    <row r="39">
      <c r="A39" t="inlineStr">
        <is>
          <t>c_month</t>
        </is>
      </c>
      <c r="B39">
        <f>INDEX($C39:$N39,1,$B$1)</f>
        <v/>
      </c>
      <c r="C39" t="inlineStr">
        <is>
          <t>MONTH</t>
        </is>
      </c>
      <c r="D39" t="inlineStr">
        <is>
          <t>MONAT</t>
        </is>
      </c>
      <c r="E39" t="inlineStr">
        <is>
          <t>ماه</t>
        </is>
      </c>
      <c r="F39" t="inlineStr">
        <is>
          <t>الشهر</t>
        </is>
      </c>
      <c r="G39" t="inlineStr">
        <is>
          <t>MES</t>
        </is>
      </c>
      <c r="H39" t="inlineStr">
        <is>
          <t>MOIS</t>
        </is>
      </c>
      <c r="I39" t="inlineStr">
        <is>
          <t>MESE</t>
        </is>
      </c>
      <c r="J39" t="inlineStr">
        <is>
          <t>月</t>
        </is>
      </c>
      <c r="K39" t="inlineStr">
        <is>
          <t>월</t>
        </is>
      </c>
      <c r="L39" t="inlineStr">
        <is>
          <t>MUAJI</t>
        </is>
      </c>
      <c r="M39" t="inlineStr">
        <is>
          <t>AY</t>
        </is>
      </c>
      <c r="N39" t="inlineStr">
        <is>
          <t>月份</t>
        </is>
      </c>
    </row>
    <row r="40">
      <c r="A40" t="inlineStr">
        <is>
          <t>c_hint</t>
        </is>
      </c>
      <c r="B40">
        <f>INDEX($C40:$N40,1,$B$1)</f>
        <v/>
      </c>
      <c r="C40" t="inlineStr">
        <is>
          <t>Select from the light green fields. Base-year comparisons always use the same number of days.</t>
        </is>
      </c>
      <c r="D40" t="inlineStr">
        <is>
          <t>In den hellgrünen Feldern auswählen. Vergleiche mit dem Basisjahr nutzen immer gleich viele Tage.</t>
        </is>
      </c>
      <c r="E40" t="inlineStr">
        <is>
          <t>از خانه‌های سبز روشن انتخاب کنید. مقایسه با سال مبنا همیشه با تعداد روز برابر انجام می‌شود.</t>
        </is>
      </c>
      <c r="F40" t="inlineStr">
        <is>
          <t>اختر من الحقول الخضراء الفاتحة. المقارنة مع سنة الأساس تستخدم دائمًا نفس عدد الأيام.</t>
        </is>
      </c>
      <c r="G40" t="inlineStr">
        <is>
          <t>Elige en los campos verde claro. La comparación con el año base usa siempre los mismos días.</t>
        </is>
      </c>
      <c r="H40" t="inlineStr">
        <is>
          <t>Choisissez dans les champs vert clair. La comparaison avec l’année de base utilise toujours le même nombre de jours.</t>
        </is>
      </c>
      <c r="I40" t="inlineStr">
        <is>
          <t>Scegli nei campi verde chiaro. Il confronto con l’anno base usa sempre lo stesso numero di giorni.</t>
        </is>
      </c>
      <c r="J40" t="inlineStr">
        <is>
          <t>薄い緑の欄から選択します。基準年との比較は常に同じ日数で行います。</t>
        </is>
      </c>
      <c r="K40" t="inlineStr">
        <is>
          <t>연한 초록 칸에서 선택하세요. 기준 연도 비교는 항상 같은 일수로 계산합니다.</t>
        </is>
      </c>
      <c r="L40" t="inlineStr">
        <is>
          <t>Zgjidhni te fushat jeshile të çelura. Krahasimi me vitin bazë përdor gjithmonë të njëjtin numër ditësh.</t>
        </is>
      </c>
      <c r="M40" t="inlineStr">
        <is>
          <t>Açık yeşil alanlardan seçin. Baz yıl karşılaştırması her zaman aynı gün sayısını kullanır.</t>
        </is>
      </c>
      <c r="N40" t="inlineStr">
        <is>
          <t>在浅绿色字段中选择。与基准年比较时始终使用相同天数。</t>
        </is>
      </c>
    </row>
    <row r="41">
      <c r="A41" t="inlineStr">
        <is>
          <t>all</t>
        </is>
      </c>
      <c r="B41">
        <f>INDEX($C41:$N41,1,$B$1)</f>
        <v/>
      </c>
      <c r="C41" t="inlineStr">
        <is>
          <t>All</t>
        </is>
      </c>
      <c r="D41" t="inlineStr">
        <is>
          <t>Alle</t>
        </is>
      </c>
      <c r="E41" t="inlineStr">
        <is>
          <t>همه</t>
        </is>
      </c>
      <c r="F41" t="inlineStr">
        <is>
          <t>الكل</t>
        </is>
      </c>
      <c r="G41" t="inlineStr">
        <is>
          <t>Todas</t>
        </is>
      </c>
      <c r="H41" t="inlineStr">
        <is>
          <t>Toutes</t>
        </is>
      </c>
      <c r="I41" t="inlineStr">
        <is>
          <t>Tutte</t>
        </is>
      </c>
      <c r="J41" t="inlineStr">
        <is>
          <t>すべて</t>
        </is>
      </c>
      <c r="K41" t="inlineStr">
        <is>
          <t>전체</t>
        </is>
      </c>
      <c r="L41" t="inlineStr">
        <is>
          <t>Të gjitha</t>
        </is>
      </c>
      <c r="M41" t="inlineStr">
        <is>
          <t>Tümü</t>
        </is>
      </c>
      <c r="N41" t="inlineStr">
        <is>
          <t>全部</t>
        </is>
      </c>
    </row>
    <row r="42">
      <c r="A42" t="inlineStr">
        <is>
          <t>all_year</t>
        </is>
      </c>
      <c r="B42">
        <f>INDEX($C42:$N42,1,$B$1)</f>
        <v/>
      </c>
      <c r="C42" t="inlineStr">
        <is>
          <t>Full year</t>
        </is>
      </c>
      <c r="D42" t="inlineStr">
        <is>
          <t>Ganzes Jahr</t>
        </is>
      </c>
      <c r="E42" t="inlineStr">
        <is>
          <t>کل سال</t>
        </is>
      </c>
      <c r="F42" t="inlineStr">
        <is>
          <t>السنة كاملة</t>
        </is>
      </c>
      <c r="G42" t="inlineStr">
        <is>
          <t>Año completo</t>
        </is>
      </c>
      <c r="H42" t="inlineStr">
        <is>
          <t>Année entière</t>
        </is>
      </c>
      <c r="I42" t="inlineStr">
        <is>
          <t>Anno intero</t>
        </is>
      </c>
      <c r="J42" t="inlineStr">
        <is>
          <t>通年</t>
        </is>
      </c>
      <c r="K42" t="inlineStr">
        <is>
          <t>연간 전체</t>
        </is>
      </c>
      <c r="L42" t="inlineStr">
        <is>
          <t>Gjithë viti</t>
        </is>
      </c>
      <c r="M42" t="inlineStr">
        <is>
          <t>Tüm yıl</t>
        </is>
      </c>
      <c r="N42" t="inlineStr">
        <is>
          <t>全年</t>
        </is>
      </c>
    </row>
    <row r="43">
      <c r="A43" t="inlineStr">
        <is>
          <t>m1</t>
        </is>
      </c>
      <c r="B43">
        <f>INDEX($C43:$N43,1,$B$1)</f>
        <v/>
      </c>
      <c r="C43" t="inlineStr">
        <is>
          <t>Jan</t>
        </is>
      </c>
      <c r="D43" t="inlineStr">
        <is>
          <t>Jan</t>
        </is>
      </c>
      <c r="E43" t="inlineStr">
        <is>
          <t>ژانویه</t>
        </is>
      </c>
      <c r="F43" t="inlineStr">
        <is>
          <t>يناير</t>
        </is>
      </c>
      <c r="G43" t="inlineStr">
        <is>
          <t>Ene</t>
        </is>
      </c>
      <c r="H43" t="inlineStr">
        <is>
          <t>Janv</t>
        </is>
      </c>
      <c r="I43" t="inlineStr">
        <is>
          <t>Gen</t>
        </is>
      </c>
      <c r="J43" t="inlineStr">
        <is>
          <t>1月</t>
        </is>
      </c>
      <c r="K43" t="inlineStr">
        <is>
          <t>1월</t>
        </is>
      </c>
      <c r="L43" t="inlineStr">
        <is>
          <t>Jan</t>
        </is>
      </c>
      <c r="M43" t="inlineStr">
        <is>
          <t>Oca</t>
        </is>
      </c>
      <c r="N43" t="inlineStr">
        <is>
          <t>1月</t>
        </is>
      </c>
    </row>
    <row r="44">
      <c r="A44" t="inlineStr">
        <is>
          <t>m2</t>
        </is>
      </c>
      <c r="B44">
        <f>INDEX($C44:$N44,1,$B$1)</f>
        <v/>
      </c>
      <c r="C44" t="inlineStr">
        <is>
          <t>Feb</t>
        </is>
      </c>
      <c r="D44" t="inlineStr">
        <is>
          <t>Feb</t>
        </is>
      </c>
      <c r="E44" t="inlineStr">
        <is>
          <t>فوریه</t>
        </is>
      </c>
      <c r="F44" t="inlineStr">
        <is>
          <t>فبراير</t>
        </is>
      </c>
      <c r="G44" t="inlineStr">
        <is>
          <t>Feb</t>
        </is>
      </c>
      <c r="H44" t="inlineStr">
        <is>
          <t>Févr</t>
        </is>
      </c>
      <c r="I44" t="inlineStr">
        <is>
          <t>Feb</t>
        </is>
      </c>
      <c r="J44" t="inlineStr">
        <is>
          <t>2月</t>
        </is>
      </c>
      <c r="K44" t="inlineStr">
        <is>
          <t>2월</t>
        </is>
      </c>
      <c r="L44" t="inlineStr">
        <is>
          <t>Shk</t>
        </is>
      </c>
      <c r="M44" t="inlineStr">
        <is>
          <t>Şub</t>
        </is>
      </c>
      <c r="N44" t="inlineStr">
        <is>
          <t>2月</t>
        </is>
      </c>
    </row>
    <row r="45">
      <c r="A45" t="inlineStr">
        <is>
          <t>m3</t>
        </is>
      </c>
      <c r="B45">
        <f>INDEX($C45:$N45,1,$B$1)</f>
        <v/>
      </c>
      <c r="C45" t="inlineStr">
        <is>
          <t>Mar</t>
        </is>
      </c>
      <c r="D45" t="inlineStr">
        <is>
          <t>Mär</t>
        </is>
      </c>
      <c r="E45" t="inlineStr">
        <is>
          <t>مارس</t>
        </is>
      </c>
      <c r="F45" t="inlineStr">
        <is>
          <t>مارس</t>
        </is>
      </c>
      <c r="G45" t="inlineStr">
        <is>
          <t>Mar</t>
        </is>
      </c>
      <c r="H45" t="inlineStr">
        <is>
          <t>Mars</t>
        </is>
      </c>
      <c r="I45" t="inlineStr">
        <is>
          <t>Mar</t>
        </is>
      </c>
      <c r="J45" t="inlineStr">
        <is>
          <t>3月</t>
        </is>
      </c>
      <c r="K45" t="inlineStr">
        <is>
          <t>3월</t>
        </is>
      </c>
      <c r="L45" t="inlineStr">
        <is>
          <t>Mar</t>
        </is>
      </c>
      <c r="M45" t="inlineStr">
        <is>
          <t>Mar</t>
        </is>
      </c>
      <c r="N45" t="inlineStr">
        <is>
          <t>3月</t>
        </is>
      </c>
    </row>
    <row r="46">
      <c r="A46" t="inlineStr">
        <is>
          <t>m4</t>
        </is>
      </c>
      <c r="B46">
        <f>INDEX($C46:$N46,1,$B$1)</f>
        <v/>
      </c>
      <c r="C46" t="inlineStr">
        <is>
          <t>Apr</t>
        </is>
      </c>
      <c r="D46" t="inlineStr">
        <is>
          <t>Apr</t>
        </is>
      </c>
      <c r="E46" t="inlineStr">
        <is>
          <t>آوریل</t>
        </is>
      </c>
      <c r="F46" t="inlineStr">
        <is>
          <t>أبريل</t>
        </is>
      </c>
      <c r="G46" t="inlineStr">
        <is>
          <t>Abr</t>
        </is>
      </c>
      <c r="H46" t="inlineStr">
        <is>
          <t>Avr</t>
        </is>
      </c>
      <c r="I46" t="inlineStr">
        <is>
          <t>Apr</t>
        </is>
      </c>
      <c r="J46" t="inlineStr">
        <is>
          <t>4月</t>
        </is>
      </c>
      <c r="K46" t="inlineStr">
        <is>
          <t>4월</t>
        </is>
      </c>
      <c r="L46" t="inlineStr">
        <is>
          <t>Pri</t>
        </is>
      </c>
      <c r="M46" t="inlineStr">
        <is>
          <t>Nis</t>
        </is>
      </c>
      <c r="N46" t="inlineStr">
        <is>
          <t>4月</t>
        </is>
      </c>
    </row>
    <row r="47">
      <c r="A47" t="inlineStr">
        <is>
          <t>m5</t>
        </is>
      </c>
      <c r="B47">
        <f>INDEX($C47:$N47,1,$B$1)</f>
        <v/>
      </c>
      <c r="C47" t="inlineStr">
        <is>
          <t>May</t>
        </is>
      </c>
      <c r="D47" t="inlineStr">
        <is>
          <t>Mai</t>
        </is>
      </c>
      <c r="E47" t="inlineStr">
        <is>
          <t>مه</t>
        </is>
      </c>
      <c r="F47" t="inlineStr">
        <is>
          <t>مايو</t>
        </is>
      </c>
      <c r="G47" t="inlineStr">
        <is>
          <t>May</t>
        </is>
      </c>
      <c r="H47" t="inlineStr">
        <is>
          <t>Mai</t>
        </is>
      </c>
      <c r="I47" t="inlineStr">
        <is>
          <t>Mag</t>
        </is>
      </c>
      <c r="J47" t="inlineStr">
        <is>
          <t>5月</t>
        </is>
      </c>
      <c r="K47" t="inlineStr">
        <is>
          <t>5월</t>
        </is>
      </c>
      <c r="L47" t="inlineStr">
        <is>
          <t>Maj</t>
        </is>
      </c>
      <c r="M47" t="inlineStr">
        <is>
          <t>May</t>
        </is>
      </c>
      <c r="N47" t="inlineStr">
        <is>
          <t>5月</t>
        </is>
      </c>
    </row>
    <row r="48">
      <c r="A48" t="inlineStr">
        <is>
          <t>m6</t>
        </is>
      </c>
      <c r="B48">
        <f>INDEX($C48:$N48,1,$B$1)</f>
        <v/>
      </c>
      <c r="C48" t="inlineStr">
        <is>
          <t>Jun</t>
        </is>
      </c>
      <c r="D48" t="inlineStr">
        <is>
          <t>Jun</t>
        </is>
      </c>
      <c r="E48" t="inlineStr">
        <is>
          <t>ژوئن</t>
        </is>
      </c>
      <c r="F48" t="inlineStr">
        <is>
          <t>يونيو</t>
        </is>
      </c>
      <c r="G48" t="inlineStr">
        <is>
          <t>Jun</t>
        </is>
      </c>
      <c r="H48" t="inlineStr">
        <is>
          <t>Juin</t>
        </is>
      </c>
      <c r="I48" t="inlineStr">
        <is>
          <t>Giu</t>
        </is>
      </c>
      <c r="J48" t="inlineStr">
        <is>
          <t>6月</t>
        </is>
      </c>
      <c r="K48" t="inlineStr">
        <is>
          <t>6월</t>
        </is>
      </c>
      <c r="L48" t="inlineStr">
        <is>
          <t>Qer</t>
        </is>
      </c>
      <c r="M48" t="inlineStr">
        <is>
          <t>Haz</t>
        </is>
      </c>
      <c r="N48" t="inlineStr">
        <is>
          <t>6月</t>
        </is>
      </c>
    </row>
    <row r="49">
      <c r="A49" t="inlineStr">
        <is>
          <t>m7</t>
        </is>
      </c>
      <c r="B49">
        <f>INDEX($C49:$N49,1,$B$1)</f>
        <v/>
      </c>
      <c r="C49" t="inlineStr">
        <is>
          <t>Jul</t>
        </is>
      </c>
      <c r="D49" t="inlineStr">
        <is>
          <t>Jul</t>
        </is>
      </c>
      <c r="E49" t="inlineStr">
        <is>
          <t>ژوئیه</t>
        </is>
      </c>
      <c r="F49" t="inlineStr">
        <is>
          <t>يوليو</t>
        </is>
      </c>
      <c r="G49" t="inlineStr">
        <is>
          <t>Jul</t>
        </is>
      </c>
      <c r="H49" t="inlineStr">
        <is>
          <t>Juil</t>
        </is>
      </c>
      <c r="I49" t="inlineStr">
        <is>
          <t>Lug</t>
        </is>
      </c>
      <c r="J49" t="inlineStr">
        <is>
          <t>7月</t>
        </is>
      </c>
      <c r="K49" t="inlineStr">
        <is>
          <t>7월</t>
        </is>
      </c>
      <c r="L49" t="inlineStr">
        <is>
          <t>Kor</t>
        </is>
      </c>
      <c r="M49" t="inlineStr">
        <is>
          <t>Tem</t>
        </is>
      </c>
      <c r="N49" t="inlineStr">
        <is>
          <t>7月</t>
        </is>
      </c>
    </row>
    <row r="50">
      <c r="A50" t="inlineStr">
        <is>
          <t>m8</t>
        </is>
      </c>
      <c r="B50">
        <f>INDEX($C50:$N50,1,$B$1)</f>
        <v/>
      </c>
      <c r="C50" t="inlineStr">
        <is>
          <t>Aug</t>
        </is>
      </c>
      <c r="D50" t="inlineStr">
        <is>
          <t>Aug</t>
        </is>
      </c>
      <c r="E50" t="inlineStr">
        <is>
          <t>اوت</t>
        </is>
      </c>
      <c r="F50" t="inlineStr">
        <is>
          <t>أغسطس</t>
        </is>
      </c>
      <c r="G50" t="inlineStr">
        <is>
          <t>Ago</t>
        </is>
      </c>
      <c r="H50" t="inlineStr">
        <is>
          <t>Août</t>
        </is>
      </c>
      <c r="I50" t="inlineStr">
        <is>
          <t>Ago</t>
        </is>
      </c>
      <c r="J50" t="inlineStr">
        <is>
          <t>8月</t>
        </is>
      </c>
      <c r="K50" t="inlineStr">
        <is>
          <t>8월</t>
        </is>
      </c>
      <c r="L50" t="inlineStr">
        <is>
          <t>Gus</t>
        </is>
      </c>
      <c r="M50" t="inlineStr">
        <is>
          <t>Ağu</t>
        </is>
      </c>
      <c r="N50" t="inlineStr">
        <is>
          <t>8月</t>
        </is>
      </c>
    </row>
    <row r="51">
      <c r="A51" t="inlineStr">
        <is>
          <t>m9</t>
        </is>
      </c>
      <c r="B51">
        <f>INDEX($C51:$N51,1,$B$1)</f>
        <v/>
      </c>
      <c r="C51" t="inlineStr">
        <is>
          <t>Sep</t>
        </is>
      </c>
      <c r="D51" t="inlineStr">
        <is>
          <t>Sep</t>
        </is>
      </c>
      <c r="E51" t="inlineStr">
        <is>
          <t>سپتامبر</t>
        </is>
      </c>
      <c r="F51" t="inlineStr">
        <is>
          <t>سبتمبر</t>
        </is>
      </c>
      <c r="G51" t="inlineStr">
        <is>
          <t>Sep</t>
        </is>
      </c>
      <c r="H51" t="inlineStr">
        <is>
          <t>Sept</t>
        </is>
      </c>
      <c r="I51" t="inlineStr">
        <is>
          <t>Set</t>
        </is>
      </c>
      <c r="J51" t="inlineStr">
        <is>
          <t>9月</t>
        </is>
      </c>
      <c r="K51" t="inlineStr">
        <is>
          <t>9월</t>
        </is>
      </c>
      <c r="L51" t="inlineStr">
        <is>
          <t>Sht</t>
        </is>
      </c>
      <c r="M51" t="inlineStr">
        <is>
          <t>Eyl</t>
        </is>
      </c>
      <c r="N51" t="inlineStr">
        <is>
          <t>9月</t>
        </is>
      </c>
    </row>
    <row r="52">
      <c r="A52" t="inlineStr">
        <is>
          <t>m10</t>
        </is>
      </c>
      <c r="B52">
        <f>INDEX($C52:$N52,1,$B$1)</f>
        <v/>
      </c>
      <c r="C52" t="inlineStr">
        <is>
          <t>Oct</t>
        </is>
      </c>
      <c r="D52" t="inlineStr">
        <is>
          <t>Okt</t>
        </is>
      </c>
      <c r="E52" t="inlineStr">
        <is>
          <t>اکتبر</t>
        </is>
      </c>
      <c r="F52" t="inlineStr">
        <is>
          <t>أكتوبر</t>
        </is>
      </c>
      <c r="G52" t="inlineStr">
        <is>
          <t>Oct</t>
        </is>
      </c>
      <c r="H52" t="inlineStr">
        <is>
          <t>Oct</t>
        </is>
      </c>
      <c r="I52" t="inlineStr">
        <is>
          <t>Ott</t>
        </is>
      </c>
      <c r="J52" t="inlineStr">
        <is>
          <t>10月</t>
        </is>
      </c>
      <c r="K52" t="inlineStr">
        <is>
          <t>10월</t>
        </is>
      </c>
      <c r="L52" t="inlineStr">
        <is>
          <t>Tet</t>
        </is>
      </c>
      <c r="M52" t="inlineStr">
        <is>
          <t>Eki</t>
        </is>
      </c>
      <c r="N52" t="inlineStr">
        <is>
          <t>10月</t>
        </is>
      </c>
    </row>
    <row r="53">
      <c r="A53" t="inlineStr">
        <is>
          <t>m11</t>
        </is>
      </c>
      <c r="B53">
        <f>INDEX($C53:$N53,1,$B$1)</f>
        <v/>
      </c>
      <c r="C53" t="inlineStr">
        <is>
          <t>Nov</t>
        </is>
      </c>
      <c r="D53" t="inlineStr">
        <is>
          <t>Nov</t>
        </is>
      </c>
      <c r="E53" t="inlineStr">
        <is>
          <t>نوامبر</t>
        </is>
      </c>
      <c r="F53" t="inlineStr">
        <is>
          <t>نوفمبر</t>
        </is>
      </c>
      <c r="G53" t="inlineStr">
        <is>
          <t>Nov</t>
        </is>
      </c>
      <c r="H53" t="inlineStr">
        <is>
          <t>Nov</t>
        </is>
      </c>
      <c r="I53" t="inlineStr">
        <is>
          <t>Nov</t>
        </is>
      </c>
      <c r="J53" t="inlineStr">
        <is>
          <t>11月</t>
        </is>
      </c>
      <c r="K53" t="inlineStr">
        <is>
          <t>11월</t>
        </is>
      </c>
      <c r="L53" t="inlineStr">
        <is>
          <t>Nën</t>
        </is>
      </c>
      <c r="M53" t="inlineStr">
        <is>
          <t>Kas</t>
        </is>
      </c>
      <c r="N53" t="inlineStr">
        <is>
          <t>11月</t>
        </is>
      </c>
    </row>
    <row r="54">
      <c r="A54" t="inlineStr">
        <is>
          <t>m12</t>
        </is>
      </c>
      <c r="B54">
        <f>INDEX($C54:$N54,1,$B$1)</f>
        <v/>
      </c>
      <c r="C54" t="inlineStr">
        <is>
          <t>Dec</t>
        </is>
      </c>
      <c r="D54" t="inlineStr">
        <is>
          <t>Dez</t>
        </is>
      </c>
      <c r="E54" t="inlineStr">
        <is>
          <t>دسامبر</t>
        </is>
      </c>
      <c r="F54" t="inlineStr">
        <is>
          <t>ديسمبر</t>
        </is>
      </c>
      <c r="G54" t="inlineStr">
        <is>
          <t>Dic</t>
        </is>
      </c>
      <c r="H54" t="inlineStr">
        <is>
          <t>Déc</t>
        </is>
      </c>
      <c r="I54" t="inlineStr">
        <is>
          <t>Dic</t>
        </is>
      </c>
      <c r="J54" t="inlineStr">
        <is>
          <t>12月</t>
        </is>
      </c>
      <c r="K54" t="inlineStr">
        <is>
          <t>12월</t>
        </is>
      </c>
      <c r="L54" t="inlineStr">
        <is>
          <t>Dhj</t>
        </is>
      </c>
      <c r="M54" t="inlineStr">
        <is>
          <t>Ara</t>
        </is>
      </c>
      <c r="N54" t="inlineStr">
        <is>
          <t>12月</t>
        </is>
      </c>
    </row>
    <row r="55">
      <c r="A55" t="inlineStr">
        <is>
          <t>wd1</t>
        </is>
      </c>
      <c r="B55">
        <f>INDEX($C55:$N55,1,$B$1)</f>
        <v/>
      </c>
      <c r="C55" t="inlineStr">
        <is>
          <t>Mon</t>
        </is>
      </c>
      <c r="D55" t="inlineStr">
        <is>
          <t>Mo</t>
        </is>
      </c>
      <c r="E55" t="inlineStr">
        <is>
          <t>دوشنبه</t>
        </is>
      </c>
      <c r="F55" t="inlineStr">
        <is>
          <t>الاثنين</t>
        </is>
      </c>
      <c r="G55" t="inlineStr">
        <is>
          <t>Lun</t>
        </is>
      </c>
      <c r="H55" t="inlineStr">
        <is>
          <t>Lun</t>
        </is>
      </c>
      <c r="I55" t="inlineStr">
        <is>
          <t>Lun</t>
        </is>
      </c>
      <c r="J55" t="inlineStr">
        <is>
          <t>月</t>
        </is>
      </c>
      <c r="K55" t="inlineStr">
        <is>
          <t>월</t>
        </is>
      </c>
      <c r="L55" t="inlineStr">
        <is>
          <t>Hën</t>
        </is>
      </c>
      <c r="M55" t="inlineStr">
        <is>
          <t>Pzt</t>
        </is>
      </c>
      <c r="N55" t="inlineStr">
        <is>
          <t>周一</t>
        </is>
      </c>
    </row>
    <row r="56">
      <c r="A56" t="inlineStr">
        <is>
          <t>wd2</t>
        </is>
      </c>
      <c r="B56">
        <f>INDEX($C56:$N56,1,$B$1)</f>
        <v/>
      </c>
      <c r="C56" t="inlineStr">
        <is>
          <t>Tue</t>
        </is>
      </c>
      <c r="D56" t="inlineStr">
        <is>
          <t>Di</t>
        </is>
      </c>
      <c r="E56" t="inlineStr">
        <is>
          <t>سه‌شنبه</t>
        </is>
      </c>
      <c r="F56" t="inlineStr">
        <is>
          <t>الثلاثاء</t>
        </is>
      </c>
      <c r="G56" t="inlineStr">
        <is>
          <t>Mar</t>
        </is>
      </c>
      <c r="H56" t="inlineStr">
        <is>
          <t>Mar</t>
        </is>
      </c>
      <c r="I56" t="inlineStr">
        <is>
          <t>Mar</t>
        </is>
      </c>
      <c r="J56" t="inlineStr">
        <is>
          <t>火</t>
        </is>
      </c>
      <c r="K56" t="inlineStr">
        <is>
          <t>화</t>
        </is>
      </c>
      <c r="L56" t="inlineStr">
        <is>
          <t>Mar</t>
        </is>
      </c>
      <c r="M56" t="inlineStr">
        <is>
          <t>Sal</t>
        </is>
      </c>
      <c r="N56" t="inlineStr">
        <is>
          <t>周二</t>
        </is>
      </c>
    </row>
    <row r="57">
      <c r="A57" t="inlineStr">
        <is>
          <t>wd3</t>
        </is>
      </c>
      <c r="B57">
        <f>INDEX($C57:$N57,1,$B$1)</f>
        <v/>
      </c>
      <c r="C57" t="inlineStr">
        <is>
          <t>Wed</t>
        </is>
      </c>
      <c r="D57" t="inlineStr">
        <is>
          <t>Mi</t>
        </is>
      </c>
      <c r="E57" t="inlineStr">
        <is>
          <t>چهارشنبه</t>
        </is>
      </c>
      <c r="F57" t="inlineStr">
        <is>
          <t>الأربعاء</t>
        </is>
      </c>
      <c r="G57" t="inlineStr">
        <is>
          <t>Mié</t>
        </is>
      </c>
      <c r="H57" t="inlineStr">
        <is>
          <t>Mer</t>
        </is>
      </c>
      <c r="I57" t="inlineStr">
        <is>
          <t>Mer</t>
        </is>
      </c>
      <c r="J57" t="inlineStr">
        <is>
          <t>水</t>
        </is>
      </c>
      <c r="K57" t="inlineStr">
        <is>
          <t>수</t>
        </is>
      </c>
      <c r="L57" t="inlineStr">
        <is>
          <t>Mër</t>
        </is>
      </c>
      <c r="M57" t="inlineStr">
        <is>
          <t>Çar</t>
        </is>
      </c>
      <c r="N57" t="inlineStr">
        <is>
          <t>周三</t>
        </is>
      </c>
    </row>
    <row r="58">
      <c r="A58" t="inlineStr">
        <is>
          <t>wd4</t>
        </is>
      </c>
      <c r="B58">
        <f>INDEX($C58:$N58,1,$B$1)</f>
        <v/>
      </c>
      <c r="C58" t="inlineStr">
        <is>
          <t>Thu</t>
        </is>
      </c>
      <c r="D58" t="inlineStr">
        <is>
          <t>Do</t>
        </is>
      </c>
      <c r="E58" t="inlineStr">
        <is>
          <t>پنجشنبه</t>
        </is>
      </c>
      <c r="F58" t="inlineStr">
        <is>
          <t>الخميس</t>
        </is>
      </c>
      <c r="G58" t="inlineStr">
        <is>
          <t>Jue</t>
        </is>
      </c>
      <c r="H58" t="inlineStr">
        <is>
          <t>Jeu</t>
        </is>
      </c>
      <c r="I58" t="inlineStr">
        <is>
          <t>Gio</t>
        </is>
      </c>
      <c r="J58" t="inlineStr">
        <is>
          <t>木</t>
        </is>
      </c>
      <c r="K58" t="inlineStr">
        <is>
          <t>목</t>
        </is>
      </c>
      <c r="L58" t="inlineStr">
        <is>
          <t>Enj</t>
        </is>
      </c>
      <c r="M58" t="inlineStr">
        <is>
          <t>Per</t>
        </is>
      </c>
      <c r="N58" t="inlineStr">
        <is>
          <t>周四</t>
        </is>
      </c>
    </row>
    <row r="59">
      <c r="A59" t="inlineStr">
        <is>
          <t>wd5</t>
        </is>
      </c>
      <c r="B59">
        <f>INDEX($C59:$N59,1,$B$1)</f>
        <v/>
      </c>
      <c r="C59" t="inlineStr">
        <is>
          <t>Fri</t>
        </is>
      </c>
      <c r="D59" t="inlineStr">
        <is>
          <t>Fr</t>
        </is>
      </c>
      <c r="E59" t="inlineStr">
        <is>
          <t>جمعه</t>
        </is>
      </c>
      <c r="F59" t="inlineStr">
        <is>
          <t>الجمعة</t>
        </is>
      </c>
      <c r="G59" t="inlineStr">
        <is>
          <t>Vie</t>
        </is>
      </c>
      <c r="H59" t="inlineStr">
        <is>
          <t>Ven</t>
        </is>
      </c>
      <c r="I59" t="inlineStr">
        <is>
          <t>Ven</t>
        </is>
      </c>
      <c r="J59" t="inlineStr">
        <is>
          <t>金</t>
        </is>
      </c>
      <c r="K59" t="inlineStr">
        <is>
          <t>금</t>
        </is>
      </c>
      <c r="L59" t="inlineStr">
        <is>
          <t>Pre</t>
        </is>
      </c>
      <c r="M59" t="inlineStr">
        <is>
          <t>Cum</t>
        </is>
      </c>
      <c r="N59" t="inlineStr">
        <is>
          <t>周五</t>
        </is>
      </c>
    </row>
    <row r="60">
      <c r="A60" t="inlineStr">
        <is>
          <t>wd6</t>
        </is>
      </c>
      <c r="B60">
        <f>INDEX($C60:$N60,1,$B$1)</f>
        <v/>
      </c>
      <c r="C60" t="inlineStr">
        <is>
          <t>Sat</t>
        </is>
      </c>
      <c r="D60" t="inlineStr">
        <is>
          <t>Sa</t>
        </is>
      </c>
      <c r="E60" t="inlineStr">
        <is>
          <t>شنبه</t>
        </is>
      </c>
      <c r="F60" t="inlineStr">
        <is>
          <t>السبت</t>
        </is>
      </c>
      <c r="G60" t="inlineStr">
        <is>
          <t>Sáb</t>
        </is>
      </c>
      <c r="H60" t="inlineStr">
        <is>
          <t>Sam</t>
        </is>
      </c>
      <c r="I60" t="inlineStr">
        <is>
          <t>Sab</t>
        </is>
      </c>
      <c r="J60" t="inlineStr">
        <is>
          <t>土</t>
        </is>
      </c>
      <c r="K60" t="inlineStr">
        <is>
          <t>토</t>
        </is>
      </c>
      <c r="L60" t="inlineStr">
        <is>
          <t>Sht</t>
        </is>
      </c>
      <c r="M60" t="inlineStr">
        <is>
          <t>Cmt</t>
        </is>
      </c>
      <c r="N60" t="inlineStr">
        <is>
          <t>周六</t>
        </is>
      </c>
    </row>
    <row r="61">
      <c r="A61" t="inlineStr">
        <is>
          <t>wd7</t>
        </is>
      </c>
      <c r="B61">
        <f>INDEX($C61:$N61,1,$B$1)</f>
        <v/>
      </c>
      <c r="C61" t="inlineStr">
        <is>
          <t>Sun</t>
        </is>
      </c>
      <c r="D61" t="inlineStr">
        <is>
          <t>So</t>
        </is>
      </c>
      <c r="E61" t="inlineStr">
        <is>
          <t>یکشنبه</t>
        </is>
      </c>
      <c r="F61" t="inlineStr">
        <is>
          <t>الأحد</t>
        </is>
      </c>
      <c r="G61" t="inlineStr">
        <is>
          <t>Dom</t>
        </is>
      </c>
      <c r="H61" t="inlineStr">
        <is>
          <t>Dim</t>
        </is>
      </c>
      <c r="I61" t="inlineStr">
        <is>
          <t>Dom</t>
        </is>
      </c>
      <c r="J61" t="inlineStr">
        <is>
          <t>日</t>
        </is>
      </c>
      <c r="K61" t="inlineStr">
        <is>
          <t>일</t>
        </is>
      </c>
      <c r="L61" t="inlineStr">
        <is>
          <t>Die</t>
        </is>
      </c>
      <c r="M61" t="inlineStr">
        <is>
          <t>Paz</t>
        </is>
      </c>
      <c r="N61" t="inlineStr">
        <is>
          <t>周日</t>
        </is>
      </c>
    </row>
    <row r="62">
      <c r="A62" t="inlineStr">
        <is>
          <t>k_sales</t>
        </is>
      </c>
      <c r="B62">
        <f>INDEX($C62:$N62,1,$B$1)</f>
        <v/>
      </c>
      <c r="C62" t="inlineStr">
        <is>
          <t>NET SALES</t>
        </is>
      </c>
      <c r="D62" t="inlineStr">
        <is>
          <t>NETTOUMSATZ</t>
        </is>
      </c>
      <c r="E62" t="inlineStr">
        <is>
          <t>فروش خالص</t>
        </is>
      </c>
      <c r="F62" t="inlineStr">
        <is>
          <t>صافي المبيعات</t>
        </is>
      </c>
      <c r="G62" t="inlineStr">
        <is>
          <t>VENTAS NETAS</t>
        </is>
      </c>
      <c r="H62" t="inlineStr">
        <is>
          <t>CHIFFRE D’AFFAIRES NET</t>
        </is>
      </c>
      <c r="I62" t="inlineStr">
        <is>
          <t>VENDITE NETTE</t>
        </is>
      </c>
      <c r="J62" t="inlineStr">
        <is>
          <t>純売上</t>
        </is>
      </c>
      <c r="K62" t="inlineStr">
        <is>
          <t>순매출</t>
        </is>
      </c>
      <c r="L62" t="inlineStr">
        <is>
          <t>SHITJET NETO</t>
        </is>
      </c>
      <c r="M62" t="inlineStr">
        <is>
          <t>NET SATIŞ</t>
        </is>
      </c>
      <c r="N62" t="inlineStr">
        <is>
          <t>净销售额</t>
        </is>
      </c>
    </row>
    <row r="63">
      <c r="A63" t="inlineStr">
        <is>
          <t>k_fc</t>
        </is>
      </c>
      <c r="B63">
        <f>INDEX($C63:$N63,1,$B$1)</f>
        <v/>
      </c>
      <c r="C63" t="inlineStr">
        <is>
          <t>FOOD COST RATE</t>
        </is>
      </c>
      <c r="D63" t="inlineStr">
        <is>
          <t>WARENEINSATZQUOTE</t>
        </is>
      </c>
      <c r="E63" t="inlineStr">
        <is>
          <t>درصد هزینه مواد</t>
        </is>
      </c>
      <c r="F63" t="inlineStr">
        <is>
          <t>نسبة تكلفة الطعام</t>
        </is>
      </c>
      <c r="G63" t="inlineStr">
        <is>
          <t>% COSTE MATERIA PRIMA</t>
        </is>
      </c>
      <c r="H63" t="inlineStr">
        <is>
          <t>RATIO COÛT MATIÈRE</t>
        </is>
      </c>
      <c r="I63" t="inlineStr">
        <is>
          <t>INCIDENZA FOOD COST</t>
        </is>
      </c>
      <c r="J63" t="inlineStr">
        <is>
          <t>原価率</t>
        </is>
      </c>
      <c r="K63" t="inlineStr">
        <is>
          <t>식재료 원가율</t>
        </is>
      </c>
      <c r="L63" t="inlineStr">
        <is>
          <t>NORMA E KOSTOS</t>
        </is>
      </c>
      <c r="M63" t="inlineStr">
        <is>
          <t>GIDA MALİYET ORANI</t>
        </is>
      </c>
      <c r="N63" t="inlineStr">
        <is>
          <t>食材成本率</t>
        </is>
      </c>
    </row>
    <row r="64">
      <c r="A64" t="inlineStr">
        <is>
          <t>k_gp</t>
        </is>
      </c>
      <c r="B64">
        <f>INDEX($C64:$N64,1,$B$1)</f>
        <v/>
      </c>
      <c r="C64" t="inlineStr">
        <is>
          <t>GROSS PROFIT</t>
        </is>
      </c>
      <c r="D64" t="inlineStr">
        <is>
          <t>ROHERTRAG</t>
        </is>
      </c>
      <c r="E64" t="inlineStr">
        <is>
          <t>سود ناخالص</t>
        </is>
      </c>
      <c r="F64" t="inlineStr">
        <is>
          <t>الربح الإجمالي</t>
        </is>
      </c>
      <c r="G64" t="inlineStr">
        <is>
          <t>MARGEN BRUTO</t>
        </is>
      </c>
      <c r="H64" t="inlineStr">
        <is>
          <t>MARGE BRUTE</t>
        </is>
      </c>
      <c r="I64" t="inlineStr">
        <is>
          <t>MARGINE LORDO</t>
        </is>
      </c>
      <c r="J64" t="inlineStr">
        <is>
          <t>粗利益</t>
        </is>
      </c>
      <c r="K64" t="inlineStr">
        <is>
          <t>매출총이익</t>
        </is>
      </c>
      <c r="L64" t="inlineStr">
        <is>
          <t>FITIMI BRUTO</t>
        </is>
      </c>
      <c r="M64" t="inlineStr">
        <is>
          <t>BRÜT KÂR</t>
        </is>
      </c>
      <c r="N64" t="inlineStr">
        <is>
          <t>毛利</t>
        </is>
      </c>
    </row>
    <row r="65">
      <c r="A65" t="inlineStr">
        <is>
          <t>k_port</t>
        </is>
      </c>
      <c r="B65">
        <f>INDEX($C65:$N65,1,$B$1)</f>
        <v/>
      </c>
      <c r="C65" t="inlineStr">
        <is>
          <t>PORTIONS SOLD</t>
        </is>
      </c>
      <c r="D65" t="inlineStr">
        <is>
          <t>VERKAUFTE PORTIONEN</t>
        </is>
      </c>
      <c r="E65" t="inlineStr">
        <is>
          <t>پرس فروخته‌شده</t>
        </is>
      </c>
      <c r="F65" t="inlineStr">
        <is>
          <t>الحصص المباعة</t>
        </is>
      </c>
      <c r="G65" t="inlineStr">
        <is>
          <t>RACIONES VENDIDAS</t>
        </is>
      </c>
      <c r="H65" t="inlineStr">
        <is>
          <t>PORTIONS VENDUES</t>
        </is>
      </c>
      <c r="I65" t="inlineStr">
        <is>
          <t>PORZIONI VENDUTE</t>
        </is>
      </c>
      <c r="J65" t="inlineStr">
        <is>
          <t>販売食数</t>
        </is>
      </c>
      <c r="K65" t="inlineStr">
        <is>
          <t>판매 수량</t>
        </is>
      </c>
      <c r="L65" t="inlineStr">
        <is>
          <t>PORCIONE TË SHITURA</t>
        </is>
      </c>
      <c r="M65" t="inlineStr">
        <is>
          <t>SATILAN PORSİYON</t>
        </is>
      </c>
      <c r="N65" t="inlineStr">
        <is>
          <t>售出份数</t>
        </is>
      </c>
    </row>
    <row r="66">
      <c r="A66" t="inlineStr">
        <is>
          <t>k_yoy</t>
        </is>
      </c>
      <c r="B66">
        <f>INDEX($C66:$N66,1,$B$1)</f>
        <v/>
      </c>
      <c r="C66" t="inlineStr">
        <is>
          <t>SALES VS BASE YEAR</t>
        </is>
      </c>
      <c r="D66" t="inlineStr">
        <is>
          <t>UMSATZ VS. BASISJAHR</t>
        </is>
      </c>
      <c r="E66" t="inlineStr">
        <is>
          <t>فروش نسبت به سال مبنا</t>
        </is>
      </c>
      <c r="F66" t="inlineStr">
        <is>
          <t>المبيعات مقابل سنة الأساس</t>
        </is>
      </c>
      <c r="G66" t="inlineStr">
        <is>
          <t>VENTAS VS AÑO BASE</t>
        </is>
      </c>
      <c r="H66" t="inlineStr">
        <is>
          <t>VENTES VS ANNÉE DE BASE</t>
        </is>
      </c>
      <c r="I66" t="inlineStr">
        <is>
          <t>VENDITE VS ANNO BASE</t>
        </is>
      </c>
      <c r="J66" t="inlineStr">
        <is>
          <t>売上 対 基準年</t>
        </is>
      </c>
      <c r="K66" t="inlineStr">
        <is>
          <t>기준 연도 대비 매출</t>
        </is>
      </c>
      <c r="L66" t="inlineStr">
        <is>
          <t>SHITJET VS VITI BAZË</t>
        </is>
      </c>
      <c r="M66" t="inlineStr">
        <is>
          <t>BAZ YILA GÖRE SATIŞ</t>
        </is>
      </c>
      <c r="N66" t="inlineStr">
        <is>
          <t>销售额同比基准年</t>
        </is>
      </c>
    </row>
    <row r="67">
      <c r="A67" t="inlineStr">
        <is>
          <t>k_stars</t>
        </is>
      </c>
      <c r="B67">
        <f>INDEX($C67:$N67,1,$B$1)</f>
        <v/>
      </c>
      <c r="C67" t="inlineStr">
        <is>
          <t>STARS ON THE MENU</t>
        </is>
      </c>
      <c r="D67" t="inlineStr">
        <is>
          <t>STARS AUF DER KARTE</t>
        </is>
      </c>
      <c r="E67" t="inlineStr">
        <is>
          <t>ستاره‌های منو</t>
        </is>
      </c>
      <c r="F67" t="inlineStr">
        <is>
          <t>النجوم في القائمة</t>
        </is>
      </c>
      <c r="G67" t="inlineStr">
        <is>
          <t>ESTRELLAS EN LA CARTA</t>
        </is>
      </c>
      <c r="H67" t="inlineStr">
        <is>
          <t>STARS DE LA CARTE</t>
        </is>
      </c>
      <c r="I67" t="inlineStr">
        <is>
          <t>STAR DEL MENÙ</t>
        </is>
      </c>
      <c r="J67" t="inlineStr">
        <is>
          <t>メニューのスター</t>
        </is>
      </c>
      <c r="K67" t="inlineStr">
        <is>
          <t>메뉴의 스타</t>
        </is>
      </c>
      <c r="L67" t="inlineStr">
        <is>
          <t>YJET E MENYSË</t>
        </is>
      </c>
      <c r="M67" t="inlineStr">
        <is>
          <t>MENÜDEKİ YILDIZLAR</t>
        </is>
      </c>
      <c r="N67" t="inlineStr">
        <is>
          <t>菜单明星</t>
        </is>
      </c>
    </row>
    <row r="68">
      <c r="A68" t="inlineStr">
        <is>
          <t>sub_base</t>
        </is>
      </c>
      <c r="B68">
        <f>INDEX($C68:$N68,1,$B$1)</f>
        <v/>
      </c>
      <c r="C68" t="inlineStr">
        <is>
          <t>Base year</t>
        </is>
      </c>
      <c r="D68" t="inlineStr">
        <is>
          <t>Basisjahr</t>
        </is>
      </c>
      <c r="E68" t="inlineStr">
        <is>
          <t>سال مبنا</t>
        </is>
      </c>
      <c r="F68" t="inlineStr">
        <is>
          <t>سنة الأساس</t>
        </is>
      </c>
      <c r="G68" t="inlineStr">
        <is>
          <t>Año base</t>
        </is>
      </c>
      <c r="H68" t="inlineStr">
        <is>
          <t>Année de base</t>
        </is>
      </c>
      <c r="I68" t="inlineStr">
        <is>
          <t>Anno base</t>
        </is>
      </c>
      <c r="J68" t="inlineStr">
        <is>
          <t>基準年</t>
        </is>
      </c>
      <c r="K68" t="inlineStr">
        <is>
          <t>기준 연도</t>
        </is>
      </c>
      <c r="L68" t="inlineStr">
        <is>
          <t>Viti bazë</t>
        </is>
      </c>
      <c r="M68" t="inlineStr">
        <is>
          <t>Baz yıl</t>
        </is>
      </c>
      <c r="N68" t="inlineStr">
        <is>
          <t>基准年</t>
        </is>
      </c>
    </row>
    <row r="69">
      <c r="A69" t="inlineStr">
        <is>
          <t>sub_target</t>
        </is>
      </c>
      <c r="B69">
        <f>INDEX($C69:$N69,1,$B$1)</f>
        <v/>
      </c>
      <c r="C69" t="inlineStr">
        <is>
          <t>Target</t>
        </is>
      </c>
      <c r="D69" t="inlineStr">
        <is>
          <t>Ziel</t>
        </is>
      </c>
      <c r="E69" t="inlineStr">
        <is>
          <t>هدف</t>
        </is>
      </c>
      <c r="F69" t="inlineStr">
        <is>
          <t>الهدف</t>
        </is>
      </c>
      <c r="G69" t="inlineStr">
        <is>
          <t>Objetivo</t>
        </is>
      </c>
      <c r="H69" t="inlineStr">
        <is>
          <t>Objectif</t>
        </is>
      </c>
      <c r="I69" t="inlineStr">
        <is>
          <t>Obiettivo</t>
        </is>
      </c>
      <c r="J69" t="inlineStr">
        <is>
          <t>目標</t>
        </is>
      </c>
      <c r="K69" t="inlineStr">
        <is>
          <t>목표</t>
        </is>
      </c>
      <c r="L69" t="inlineStr">
        <is>
          <t>Objektivi</t>
        </is>
      </c>
      <c r="M69" t="inlineStr">
        <is>
          <t>Hedef</t>
        </is>
      </c>
      <c r="N69" t="inlineStr">
        <is>
          <t>目标</t>
        </is>
      </c>
    </row>
    <row r="70">
      <c r="A70" t="inlineStr">
        <is>
          <t>sub_margin</t>
        </is>
      </c>
      <c r="B70">
        <f>INDEX($C70:$N70,1,$B$1)</f>
        <v/>
      </c>
      <c r="C70" t="inlineStr">
        <is>
          <t>Margin</t>
        </is>
      </c>
      <c r="D70" t="inlineStr">
        <is>
          <t>Marge</t>
        </is>
      </c>
      <c r="E70" t="inlineStr">
        <is>
          <t>حاشیه</t>
        </is>
      </c>
      <c r="F70" t="inlineStr">
        <is>
          <t>الهامش</t>
        </is>
      </c>
      <c r="G70" t="inlineStr">
        <is>
          <t>Margen</t>
        </is>
      </c>
      <c r="H70" t="inlineStr">
        <is>
          <t>Marge</t>
        </is>
      </c>
      <c r="I70" t="inlineStr">
        <is>
          <t>Margine</t>
        </is>
      </c>
      <c r="J70" t="inlineStr">
        <is>
          <t>粗利率</t>
        </is>
      </c>
      <c r="K70" t="inlineStr">
        <is>
          <t>마진</t>
        </is>
      </c>
      <c r="L70" t="inlineStr">
        <is>
          <t>Marzha</t>
        </is>
      </c>
      <c r="M70" t="inlineStr">
        <is>
          <t>Marj</t>
        </is>
      </c>
      <c r="N70" t="inlineStr">
        <is>
          <t>毛利率</t>
        </is>
      </c>
    </row>
    <row r="71">
      <c r="A71" t="inlineStr">
        <is>
          <t>sub_avgp</t>
        </is>
      </c>
      <c r="B71">
        <f>INDEX($C71:$N71,1,$B$1)</f>
        <v/>
      </c>
      <c r="C71" t="inlineStr">
        <is>
          <t>Ø price / portion</t>
        </is>
      </c>
      <c r="D71" t="inlineStr">
        <is>
          <t>Ø Preis / Portion</t>
        </is>
      </c>
      <c r="E71" t="inlineStr">
        <is>
          <t>میانگین قیمت هر پرس</t>
        </is>
      </c>
      <c r="F71" t="inlineStr">
        <is>
          <t>متوسط السعر / حصة</t>
        </is>
      </c>
      <c r="G71" t="inlineStr">
        <is>
          <t>Ø precio / ración</t>
        </is>
      </c>
      <c r="H71" t="inlineStr">
        <is>
          <t>Ø prix / portion</t>
        </is>
      </c>
      <c r="I71" t="inlineStr">
        <is>
          <t>Ø prezzo / porzione</t>
        </is>
      </c>
      <c r="J71" t="inlineStr">
        <is>
          <t>平均単価/食</t>
        </is>
      </c>
      <c r="K71" t="inlineStr">
        <is>
          <t>평균 가격/인분</t>
        </is>
      </c>
      <c r="L71" t="inlineStr">
        <is>
          <t>Ø çmimi / porcion</t>
        </is>
      </c>
      <c r="M71" t="inlineStr">
        <is>
          <t>Ø fiyat / porsiyon</t>
        </is>
      </c>
      <c r="N71" t="inlineStr">
        <is>
          <t>平均每份价格</t>
        </is>
      </c>
    </row>
    <row r="72">
      <c r="A72" t="inlineStr">
        <is>
          <t>sub_dogs</t>
        </is>
      </c>
      <c r="B72">
        <f>INDEX($C72:$N72,1,$B$1)</f>
        <v/>
      </c>
      <c r="C72" t="inlineStr">
        <is>
          <t>Dogs</t>
        </is>
      </c>
      <c r="D72" t="inlineStr">
        <is>
          <t>Ladenhüter</t>
        </is>
      </c>
      <c r="E72" t="inlineStr">
        <is>
          <t>ضعیف‌ها</t>
        </is>
      </c>
      <c r="F72" t="inlineStr">
        <is>
          <t>الضعيفة</t>
        </is>
      </c>
      <c r="G72" t="inlineStr">
        <is>
          <t>Perros</t>
        </is>
      </c>
      <c r="H72" t="inlineStr">
        <is>
          <t>Poids morts</t>
        </is>
      </c>
      <c r="I72" t="inlineStr">
        <is>
          <t>Cani</t>
        </is>
      </c>
      <c r="J72" t="inlineStr">
        <is>
          <t>負け犬</t>
        </is>
      </c>
      <c r="K72" t="inlineStr">
        <is>
          <t>도그</t>
        </is>
      </c>
      <c r="L72" t="inlineStr">
        <is>
          <t>Qentë</t>
        </is>
      </c>
      <c r="M72" t="inlineStr">
        <is>
          <t>Köpekler</t>
        </is>
      </c>
      <c r="N72" t="inlineStr">
        <is>
          <t>瘦狗</t>
        </is>
      </c>
    </row>
    <row r="73">
      <c r="A73" t="inlineStr">
        <is>
          <t>sec_trend</t>
        </is>
      </c>
      <c r="B73">
        <f>INDEX($C73:$N73,1,$B$1)</f>
        <v/>
      </c>
      <c r="C73" t="inlineStr">
        <is>
          <t>NET SALES BY MONTH – YEAR VS BASE YEAR</t>
        </is>
      </c>
      <c r="D73" t="inlineStr">
        <is>
          <t>NETTOUMSATZ JE MONAT – JAHR VS. BASISJAHR</t>
        </is>
      </c>
      <c r="E73" t="inlineStr">
        <is>
          <t>فروش خالص ماهانه – سال در برابر سال مبنا</t>
        </is>
      </c>
      <c r="F73" t="inlineStr">
        <is>
          <t>صافي المبيعات شهريًا – السنة مقابل سنة الأساس</t>
        </is>
      </c>
      <c r="G73" t="inlineStr">
        <is>
          <t>VENTAS NETAS POR MES – AÑO VS AÑO BASE</t>
        </is>
      </c>
      <c r="H73" t="inlineStr">
        <is>
          <t>CA NET PAR MOIS – ANNÉE VS ANNÉE DE BASE</t>
        </is>
      </c>
      <c r="I73" t="inlineStr">
        <is>
          <t>VENDITE NETTE PER MESE – ANNO VS ANNO BASE</t>
        </is>
      </c>
      <c r="J73" t="inlineStr">
        <is>
          <t>月別純売上 – 当年 対 基準年</t>
        </is>
      </c>
      <c r="K73" t="inlineStr">
        <is>
          <t>월별 순매출 – 해당 연도 대 기준 연도</t>
        </is>
      </c>
      <c r="L73" t="inlineStr">
        <is>
          <t>SHITJET NETO SIPAS MUAJIT – VITI VS VITI BAZË</t>
        </is>
      </c>
      <c r="M73" t="inlineStr">
        <is>
          <t>AYLIK NET SATIŞ – YIL VS BAZ YIL</t>
        </is>
      </c>
      <c r="N73" t="inlineStr">
        <is>
          <t>月度净销售额 – 本年对比基准年</t>
        </is>
      </c>
    </row>
    <row r="74">
      <c r="A74" t="inlineStr">
        <is>
          <t>sec_fc</t>
        </is>
      </c>
      <c r="B74">
        <f>INDEX($C74:$N74,1,$B$1)</f>
        <v/>
      </c>
      <c r="C74" t="inlineStr">
        <is>
          <t>FOOD COST RATE BY MONTH</t>
        </is>
      </c>
      <c r="D74" t="inlineStr">
        <is>
          <t>WARENEINSATZQUOTE JE MONAT</t>
        </is>
      </c>
      <c r="E74" t="inlineStr">
        <is>
          <t>درصد هزینه مواد ماهانه</t>
        </is>
      </c>
      <c r="F74" t="inlineStr">
        <is>
          <t>نسبة تكلفة الطعام شهريًا</t>
        </is>
      </c>
      <c r="G74" t="inlineStr">
        <is>
          <t>% COSTE POR MES</t>
        </is>
      </c>
      <c r="H74" t="inlineStr">
        <is>
          <t>RATIO COÛT MATIÈRE PAR MOIS</t>
        </is>
      </c>
      <c r="I74" t="inlineStr">
        <is>
          <t>FOOD COST PER MESE</t>
        </is>
      </c>
      <c r="J74" t="inlineStr">
        <is>
          <t>月別原価率</t>
        </is>
      </c>
      <c r="K74" t="inlineStr">
        <is>
          <t>월별 식재료 원가율</t>
        </is>
      </c>
      <c r="L74" t="inlineStr">
        <is>
          <t>KOSTOJA E USHQIMIT SIPAS MUAJIT</t>
        </is>
      </c>
      <c r="M74" t="inlineStr">
        <is>
          <t>AYLIK GIDA MALİYET ORANI</t>
        </is>
      </c>
      <c r="N74" t="inlineStr">
        <is>
          <t>月度食材成本率</t>
        </is>
      </c>
    </row>
    <row r="75">
      <c r="A75" t="inlineStr">
        <is>
          <t>sec_me</t>
        </is>
      </c>
      <c r="B75">
        <f>INDEX($C75:$N75,1,$B$1)</f>
        <v/>
      </c>
      <c r="C75" t="inlineStr">
        <is>
          <t>MENU ENGINEERING – POPULARITY VS GROSS PROFIT PER PORTION</t>
        </is>
      </c>
      <c r="D75" t="inlineStr">
        <is>
          <t>MENU ENGINEERING – BELIEBTHEIT VS. ROHERTRAG PRO PORTION</t>
        </is>
      </c>
      <c r="E75" t="inlineStr">
        <is>
          <t>مهندسی منو – محبوبیت در برابر سود ناخالص هر پرس</t>
        </is>
      </c>
      <c r="F75" t="inlineStr">
        <is>
          <t>هندسة القائمة – الشعبية مقابل الربح لكل حصة</t>
        </is>
      </c>
      <c r="G75" t="inlineStr">
        <is>
          <t>INGENIERÍA DE MENÚ – POPULARIDAD VS MARGEN POR RACIÓN</t>
        </is>
      </c>
      <c r="H75" t="inlineStr">
        <is>
          <t>MENU ENGINEERING – POPULARITÉ VS MARGE PAR PORTION</t>
        </is>
      </c>
      <c r="I75" t="inlineStr">
        <is>
          <t>MENU ENGINEERING – POPOLARITÀ VS MARGINE PER PORZIONE</t>
        </is>
      </c>
      <c r="J75" t="inlineStr">
        <is>
          <t>メニューエンジニアリング – 人気 対 1食あたり粗利</t>
        </is>
      </c>
      <c r="K75" t="inlineStr">
        <is>
          <t>메뉴 엔지니어링 – 인기도 대 1인분 매출총이익</t>
        </is>
      </c>
      <c r="L75" t="inlineStr">
        <is>
          <t>INXHINIERIA E MENYSË – POPULLARITETI VS FITIMI PËR PORCION</t>
        </is>
      </c>
      <c r="M75" t="inlineStr">
        <is>
          <t>MENÜ MÜHENDİSLİĞİ – POPÜLERLİK VS PORSİYON BAŞI KÂR</t>
        </is>
      </c>
      <c r="N75" t="inlineStr">
        <is>
          <t>菜单工程 – 受欢迎度对比每份毛利</t>
        </is>
      </c>
    </row>
    <row r="76">
      <c r="A76" t="inlineStr">
        <is>
          <t>sec_cls</t>
        </is>
      </c>
      <c r="B76">
        <f>INDEX($C76:$N76,1,$B$1)</f>
        <v/>
      </c>
      <c r="C76" t="inlineStr">
        <is>
          <t>MENU CLASSES &amp; ACTION</t>
        </is>
      </c>
      <c r="D76" t="inlineStr">
        <is>
          <t>KLASSEN &amp; MASSNAHME</t>
        </is>
      </c>
      <c r="E76" t="inlineStr">
        <is>
          <t>دسته‌بندی منو و اقدام</t>
        </is>
      </c>
      <c r="F76" t="inlineStr">
        <is>
          <t>التصنيفات والإجراء</t>
        </is>
      </c>
      <c r="G76" t="inlineStr">
        <is>
          <t>CLASES Y ACCIÓN</t>
        </is>
      </c>
      <c r="H76" t="inlineStr">
        <is>
          <t>CLASSES ET ACTION</t>
        </is>
      </c>
      <c r="I76" t="inlineStr">
        <is>
          <t>CLASSI E AZIONE</t>
        </is>
      </c>
      <c r="J76" t="inlineStr">
        <is>
          <t>分類とアクション</t>
        </is>
      </c>
      <c r="K76" t="inlineStr">
        <is>
          <t>분류와 조치</t>
        </is>
      </c>
      <c r="L76" t="inlineStr">
        <is>
          <t>KLASAT DHE VEPRIMI</t>
        </is>
      </c>
      <c r="M76" t="inlineStr">
        <is>
          <t>SINIFLAR VE AKSİYON</t>
        </is>
      </c>
      <c r="N76" t="inlineStr">
        <is>
          <t>分类与行动</t>
        </is>
      </c>
    </row>
    <row r="77">
      <c r="A77" t="inlineStr">
        <is>
          <t>sec_top</t>
        </is>
      </c>
      <c r="B77">
        <f>INDEX($C77:$N77,1,$B$1)</f>
        <v/>
      </c>
      <c r="C77" t="inlineStr">
        <is>
          <t>TOP 10 DISHES BY GROSS PROFIT</t>
        </is>
      </c>
      <c r="D77" t="inlineStr">
        <is>
          <t>TOP 10 GERICHTE NACH ROHERTRAG</t>
        </is>
      </c>
      <c r="E77" t="inlineStr">
        <is>
          <t>۱۰ غذای برتر بر اساس سود ناخالص</t>
        </is>
      </c>
      <c r="F77" t="inlineStr">
        <is>
          <t>أفضل 10 أطباق حسب الربح الإجمالي</t>
        </is>
      </c>
      <c r="G77" t="inlineStr">
        <is>
          <t>TOP 10 PLATOS POR MARGEN</t>
        </is>
      </c>
      <c r="H77" t="inlineStr">
        <is>
          <t>TOP 10 DES PLATS PAR MARGE</t>
        </is>
      </c>
      <c r="I77" t="inlineStr">
        <is>
          <t>TOP 10 PIATTI PER MARGINE</t>
        </is>
      </c>
      <c r="J77" t="inlineStr">
        <is>
          <t>粗利トップ10</t>
        </is>
      </c>
      <c r="K77" t="inlineStr">
        <is>
          <t>매출총이익 상위 10개 요리</t>
        </is>
      </c>
      <c r="L77" t="inlineStr">
        <is>
          <t>10 PJATAT KRYESORE SIPAS FITIMIT</t>
        </is>
      </c>
      <c r="M77" t="inlineStr">
        <is>
          <t>BRÜT KÂRA GÖRE İLK 10 YEMEK</t>
        </is>
      </c>
      <c r="N77" t="inlineStr">
        <is>
          <t>毛利前十菜品</t>
        </is>
      </c>
    </row>
    <row r="78">
      <c r="A78" t="inlineStr">
        <is>
          <t>sec_wd</t>
        </is>
      </c>
      <c r="B78">
        <f>INDEX($C78:$N78,1,$B$1)</f>
        <v/>
      </c>
      <c r="C78" t="inlineStr">
        <is>
          <t>Ø NET SALES BY WEEKDAY</t>
        </is>
      </c>
      <c r="D78" t="inlineStr">
        <is>
          <t>Ø NETTOUMSATZ JE WOCHENTAG</t>
        </is>
      </c>
      <c r="E78" t="inlineStr">
        <is>
          <t>میانگین فروش خالص بر اساس روز هفته</t>
        </is>
      </c>
      <c r="F78" t="inlineStr">
        <is>
          <t>متوسط صافي المبيعات حسب يوم الأسبوع</t>
        </is>
      </c>
      <c r="G78" t="inlineStr">
        <is>
          <t>Ø VENTAS NETAS POR DÍA DE LA SEMANA</t>
        </is>
      </c>
      <c r="H78" t="inlineStr">
        <is>
          <t>Ø CA NET PAR JOUR DE LA SEMAINE</t>
        </is>
      </c>
      <c r="I78" t="inlineStr">
        <is>
          <t>Ø VENDITE NETTE PER GIORNO</t>
        </is>
      </c>
      <c r="J78" t="inlineStr">
        <is>
          <t>曜日別の平均純売上</t>
        </is>
      </c>
      <c r="K78" t="inlineStr">
        <is>
          <t>요일별 평균 순매출</t>
        </is>
      </c>
      <c r="L78" t="inlineStr">
        <is>
          <t>Ø SHITJET NETO SIPAS DITËS</t>
        </is>
      </c>
      <c r="M78" t="inlineStr">
        <is>
          <t>HAFTANIN GÜNÜNE GÖRE Ø NET SATIŞ</t>
        </is>
      </c>
      <c r="N78" t="inlineStr">
        <is>
          <t>按星期的平均净销售额</t>
        </is>
      </c>
    </row>
    <row r="79">
      <c r="A79" t="inlineStr">
        <is>
          <t>sec_ins</t>
        </is>
      </c>
      <c r="B79">
        <f>INDEX($C79:$N79,1,$B$1)</f>
        <v/>
      </c>
      <c r="C79" t="inlineStr">
        <is>
          <t>KEY INSIGHTS</t>
        </is>
      </c>
      <c r="D79" t="inlineStr">
        <is>
          <t>WICHTIGSTE ERKENNTNISSE</t>
        </is>
      </c>
      <c r="E79" t="inlineStr">
        <is>
          <t>نکات کلیدی</t>
        </is>
      </c>
      <c r="F79" t="inlineStr">
        <is>
          <t>أهم النتائج</t>
        </is>
      </c>
      <c r="G79" t="inlineStr">
        <is>
          <t>CONCLUSIONES CLAVE</t>
        </is>
      </c>
      <c r="H79" t="inlineStr">
        <is>
          <t>POINTS CLÉS</t>
        </is>
      </c>
      <c r="I79" t="inlineStr">
        <is>
          <t>PUNTI CHIAVE</t>
        </is>
      </c>
      <c r="J79" t="inlineStr">
        <is>
          <t>主なポイント</t>
        </is>
      </c>
      <c r="K79" t="inlineStr">
        <is>
          <t>핵심 인사이트</t>
        </is>
      </c>
      <c r="L79" t="inlineStr">
        <is>
          <t>PIKAT KRYESORE</t>
        </is>
      </c>
      <c r="M79" t="inlineStr">
        <is>
          <t>ÖNE ÇIKANLAR</t>
        </is>
      </c>
      <c r="N79" t="inlineStr">
        <is>
          <t>关键洞察</t>
        </is>
      </c>
    </row>
    <row r="80">
      <c r="A80" t="inlineStr">
        <is>
          <t>s_sales</t>
        </is>
      </c>
      <c r="B80">
        <f>INDEX($C80:$N80,1,$B$1)</f>
        <v/>
      </c>
      <c r="C80" t="inlineStr">
        <is>
          <t>Net sales</t>
        </is>
      </c>
      <c r="D80" t="inlineStr">
        <is>
          <t>Nettoumsatz</t>
        </is>
      </c>
      <c r="E80" t="inlineStr">
        <is>
          <t>فروش خالص</t>
        </is>
      </c>
      <c r="F80" t="inlineStr">
        <is>
          <t>صافي المبيعات</t>
        </is>
      </c>
      <c r="G80" t="inlineStr">
        <is>
          <t>Ventas netas</t>
        </is>
      </c>
      <c r="H80" t="inlineStr">
        <is>
          <t>CA net</t>
        </is>
      </c>
      <c r="I80" t="inlineStr">
        <is>
          <t>Vendite nette</t>
        </is>
      </c>
      <c r="J80" t="inlineStr">
        <is>
          <t>純売上</t>
        </is>
      </c>
      <c r="K80" t="inlineStr">
        <is>
          <t>순매출</t>
        </is>
      </c>
      <c r="L80" t="inlineStr">
        <is>
          <t>Shitjet neto</t>
        </is>
      </c>
      <c r="M80" t="inlineStr">
        <is>
          <t>Net satış</t>
        </is>
      </c>
      <c r="N80" t="inlineStr">
        <is>
          <t>净销售额</t>
        </is>
      </c>
    </row>
    <row r="81">
      <c r="A81" t="inlineStr">
        <is>
          <t>s_base</t>
        </is>
      </c>
      <c r="B81">
        <f>INDEX($C81:$N81,1,$B$1)</f>
        <v/>
      </c>
      <c r="C81" t="inlineStr">
        <is>
          <t>Base year</t>
        </is>
      </c>
      <c r="D81" t="inlineStr">
        <is>
          <t>Basisjahr</t>
        </is>
      </c>
      <c r="E81" t="inlineStr">
        <is>
          <t>سال مبنا</t>
        </is>
      </c>
      <c r="F81" t="inlineStr">
        <is>
          <t>سنة الأساس</t>
        </is>
      </c>
      <c r="G81" t="inlineStr">
        <is>
          <t>Año base</t>
        </is>
      </c>
      <c r="H81" t="inlineStr">
        <is>
          <t>Année de base</t>
        </is>
      </c>
      <c r="I81" t="inlineStr">
        <is>
          <t>Anno base</t>
        </is>
      </c>
      <c r="J81" t="inlineStr">
        <is>
          <t>基準年</t>
        </is>
      </c>
      <c r="K81" t="inlineStr">
        <is>
          <t>기준 연도</t>
        </is>
      </c>
      <c r="L81" t="inlineStr">
        <is>
          <t>Viti bazë</t>
        </is>
      </c>
      <c r="M81" t="inlineStr">
        <is>
          <t>Baz yıl</t>
        </is>
      </c>
      <c r="N81" t="inlineStr">
        <is>
          <t>基准年</t>
        </is>
      </c>
    </row>
    <row r="82">
      <c r="A82" t="inlineStr">
        <is>
          <t>s_fc</t>
        </is>
      </c>
      <c r="B82">
        <f>INDEX($C82:$N82,1,$B$1)</f>
        <v/>
      </c>
      <c r="C82" t="inlineStr">
        <is>
          <t>Food cost rate</t>
        </is>
      </c>
      <c r="D82" t="inlineStr">
        <is>
          <t>Wareneinsatzquote</t>
        </is>
      </c>
      <c r="E82" t="inlineStr">
        <is>
          <t>درصد هزینه مواد</t>
        </is>
      </c>
      <c r="F82" t="inlineStr">
        <is>
          <t>نسبة تكلفة الطعام</t>
        </is>
      </c>
      <c r="G82" t="inlineStr">
        <is>
          <t>% coste</t>
        </is>
      </c>
      <c r="H82" t="inlineStr">
        <is>
          <t>Ratio coût matière</t>
        </is>
      </c>
      <c r="I82" t="inlineStr">
        <is>
          <t>Food cost</t>
        </is>
      </c>
      <c r="J82" t="inlineStr">
        <is>
          <t>原価率</t>
        </is>
      </c>
      <c r="K82" t="inlineStr">
        <is>
          <t>식재료 원가율</t>
        </is>
      </c>
      <c r="L82" t="inlineStr">
        <is>
          <t>Kostoja e ushqimit</t>
        </is>
      </c>
      <c r="M82" t="inlineStr">
        <is>
          <t>Gıda maliyet oranı</t>
        </is>
      </c>
      <c r="N82" t="inlineStr">
        <is>
          <t>食材成本率</t>
        </is>
      </c>
    </row>
    <row r="83">
      <c r="A83" t="inlineStr">
        <is>
          <t>s_target</t>
        </is>
      </c>
      <c r="B83">
        <f>INDEX($C83:$N83,1,$B$1)</f>
        <v/>
      </c>
      <c r="C83" t="inlineStr">
        <is>
          <t>Target</t>
        </is>
      </c>
      <c r="D83" t="inlineStr">
        <is>
          <t>Ziel</t>
        </is>
      </c>
      <c r="E83" t="inlineStr">
        <is>
          <t>هدف</t>
        </is>
      </c>
      <c r="F83" t="inlineStr">
        <is>
          <t>الهدف</t>
        </is>
      </c>
      <c r="G83" t="inlineStr">
        <is>
          <t>Objetivo</t>
        </is>
      </c>
      <c r="H83" t="inlineStr">
        <is>
          <t>Objectif</t>
        </is>
      </c>
      <c r="I83" t="inlineStr">
        <is>
          <t>Obiettivo</t>
        </is>
      </c>
      <c r="J83" t="inlineStr">
        <is>
          <t>目標</t>
        </is>
      </c>
      <c r="K83" t="inlineStr">
        <is>
          <t>목표</t>
        </is>
      </c>
      <c r="L83" t="inlineStr">
        <is>
          <t>Objektivi</t>
        </is>
      </c>
      <c r="M83" t="inlineStr">
        <is>
          <t>Hedef</t>
        </is>
      </c>
      <c r="N83" t="inlineStr">
        <is>
          <t>目标</t>
        </is>
      </c>
    </row>
    <row r="84">
      <c r="A84" t="inlineStr">
        <is>
          <t>s_items</t>
        </is>
      </c>
      <c r="B84">
        <f>INDEX($C84:$N84,1,$B$1)</f>
        <v/>
      </c>
      <c r="C84" t="inlineStr">
        <is>
          <t>Dishes</t>
        </is>
      </c>
      <c r="D84" t="inlineStr">
        <is>
          <t>Gerichte</t>
        </is>
      </c>
      <c r="E84" t="inlineStr">
        <is>
          <t>غذاها</t>
        </is>
      </c>
      <c r="F84" t="inlineStr">
        <is>
          <t>الأطباق</t>
        </is>
      </c>
      <c r="G84" t="inlineStr">
        <is>
          <t>Platos</t>
        </is>
      </c>
      <c r="H84" t="inlineStr">
        <is>
          <t>Plats</t>
        </is>
      </c>
      <c r="I84" t="inlineStr">
        <is>
          <t>Piatti</t>
        </is>
      </c>
      <c r="J84" t="inlineStr">
        <is>
          <t>料理</t>
        </is>
      </c>
      <c r="K84" t="inlineStr">
        <is>
          <t>요리</t>
        </is>
      </c>
      <c r="L84" t="inlineStr">
        <is>
          <t>Pjatat</t>
        </is>
      </c>
      <c r="M84" t="inlineStr">
        <is>
          <t>Yemekler</t>
        </is>
      </c>
      <c r="N84" t="inlineStr">
        <is>
          <t>菜品</t>
        </is>
      </c>
    </row>
    <row r="85">
      <c r="A85" t="inlineStr">
        <is>
          <t>s_avgcm</t>
        </is>
      </c>
      <c r="B85">
        <f>INDEX($C85:$N85,1,$B$1)</f>
        <v/>
      </c>
      <c r="C85" t="inlineStr">
        <is>
          <t>Ø gross profit / portion</t>
        </is>
      </c>
      <c r="D85" t="inlineStr">
        <is>
          <t>Ø Rohertrag / Portion</t>
        </is>
      </c>
      <c r="E85" t="inlineStr">
        <is>
          <t>میانگین سود هر پرس</t>
        </is>
      </c>
      <c r="F85" t="inlineStr">
        <is>
          <t>متوسط الربح / حصة</t>
        </is>
      </c>
      <c r="G85" t="inlineStr">
        <is>
          <t>Ø margen / ración</t>
        </is>
      </c>
      <c r="H85" t="inlineStr">
        <is>
          <t>Ø marge / portion</t>
        </is>
      </c>
      <c r="I85" t="inlineStr">
        <is>
          <t>Ø margine / porzione</t>
        </is>
      </c>
      <c r="J85" t="inlineStr">
        <is>
          <t>平均粗利/食</t>
        </is>
      </c>
      <c r="K85" t="inlineStr">
        <is>
          <t>평균 이익/인분</t>
        </is>
      </c>
      <c r="L85" t="inlineStr">
        <is>
          <t>Ø fitimi / porcion</t>
        </is>
      </c>
      <c r="M85" t="inlineStr">
        <is>
          <t>Ø kâr / porsiyon</t>
        </is>
      </c>
      <c r="N85" t="inlineStr">
        <is>
          <t>平均每份毛利</t>
        </is>
      </c>
    </row>
    <row r="86">
      <c r="A86" t="inlineStr">
        <is>
          <t>s_thr</t>
        </is>
      </c>
      <c r="B86">
        <f>INDEX($C86:$N86,1,$B$1)</f>
        <v/>
      </c>
      <c r="C86" t="inlineStr">
        <is>
          <t>Popularity threshold</t>
        </is>
      </c>
      <c r="D86" t="inlineStr">
        <is>
          <t>Beliebtheitsschwelle</t>
        </is>
      </c>
      <c r="E86" t="inlineStr">
        <is>
          <t>آستانه محبوبیت</t>
        </is>
      </c>
      <c r="F86" t="inlineStr">
        <is>
          <t>عتبة الشعبية</t>
        </is>
      </c>
      <c r="G86" t="inlineStr">
        <is>
          <t>Umbral de popularidad</t>
        </is>
      </c>
      <c r="H86" t="inlineStr">
        <is>
          <t>Seuil de popularité</t>
        </is>
      </c>
      <c r="I86" t="inlineStr">
        <is>
          <t>Soglia di popolarità</t>
        </is>
      </c>
      <c r="J86" t="inlineStr">
        <is>
          <t>人気のしきい値</t>
        </is>
      </c>
      <c r="K86" t="inlineStr">
        <is>
          <t>인기도 기준선</t>
        </is>
      </c>
      <c r="L86" t="inlineStr">
        <is>
          <t>Pragu i popullaritetit</t>
        </is>
      </c>
      <c r="M86" t="inlineStr">
        <is>
          <t>Popülerlik eşiği</t>
        </is>
      </c>
      <c r="N86" t="inlineStr">
        <is>
          <t>受欢迎阈值</t>
        </is>
      </c>
    </row>
    <row r="87">
      <c r="A87" t="inlineStr">
        <is>
          <t>cls_star</t>
        </is>
      </c>
      <c r="B87">
        <f>INDEX($C87:$N87,1,$B$1)</f>
        <v/>
      </c>
      <c r="C87" t="inlineStr">
        <is>
          <t>★ Star</t>
        </is>
      </c>
      <c r="D87" t="inlineStr">
        <is>
          <t>★ Star</t>
        </is>
      </c>
      <c r="E87" t="inlineStr">
        <is>
          <t>★ ستاره</t>
        </is>
      </c>
      <c r="F87" t="inlineStr">
        <is>
          <t>★ نجم</t>
        </is>
      </c>
      <c r="G87" t="inlineStr">
        <is>
          <t>★ Estrella</t>
        </is>
      </c>
      <c r="H87" t="inlineStr">
        <is>
          <t>★ Star</t>
        </is>
      </c>
      <c r="I87" t="inlineStr">
        <is>
          <t>★ Star</t>
        </is>
      </c>
      <c r="J87" t="inlineStr">
        <is>
          <t>★ スター</t>
        </is>
      </c>
      <c r="K87" t="inlineStr">
        <is>
          <t>★ 스타</t>
        </is>
      </c>
      <c r="L87" t="inlineStr">
        <is>
          <t>★ Yll</t>
        </is>
      </c>
      <c r="M87" t="inlineStr">
        <is>
          <t>★ Yıldız</t>
        </is>
      </c>
      <c r="N87" t="inlineStr">
        <is>
          <t>★ 明星</t>
        </is>
      </c>
    </row>
    <row r="88">
      <c r="A88" t="inlineStr">
        <is>
          <t>cls_plow</t>
        </is>
      </c>
      <c r="B88">
        <f>INDEX($C88:$N88,1,$B$1)</f>
        <v/>
      </c>
      <c r="C88" t="inlineStr">
        <is>
          <t>Plowhorse</t>
        </is>
      </c>
      <c r="D88" t="inlineStr">
        <is>
          <t>Arbeitspferd</t>
        </is>
      </c>
      <c r="E88" t="inlineStr">
        <is>
          <t>اسب بارکش</t>
        </is>
      </c>
      <c r="F88" t="inlineStr">
        <is>
          <t>حصان عمل</t>
        </is>
      </c>
      <c r="G88" t="inlineStr">
        <is>
          <t>Caballo de batalla</t>
        </is>
      </c>
      <c r="H88" t="inlineStr">
        <is>
          <t>Cheval de labour</t>
        </is>
      </c>
      <c r="I88" t="inlineStr">
        <is>
          <t>Cavallo da tiro</t>
        </is>
      </c>
      <c r="J88" t="inlineStr">
        <is>
          <t>働き馬</t>
        </is>
      </c>
      <c r="K88" t="inlineStr">
        <is>
          <t>일꾼</t>
        </is>
      </c>
      <c r="L88" t="inlineStr">
        <is>
          <t>Kalë pune</t>
        </is>
      </c>
      <c r="M88" t="inlineStr">
        <is>
          <t>Beygir</t>
        </is>
      </c>
      <c r="N88" t="inlineStr">
        <is>
          <t>耕马</t>
        </is>
      </c>
    </row>
    <row r="89">
      <c r="A89" t="inlineStr">
        <is>
          <t>cls_puz</t>
        </is>
      </c>
      <c r="B89">
        <f>INDEX($C89:$N89,1,$B$1)</f>
        <v/>
      </c>
      <c r="C89" t="inlineStr">
        <is>
          <t>Puzzle</t>
        </is>
      </c>
      <c r="D89" t="inlineStr">
        <is>
          <t>Rätsel</t>
        </is>
      </c>
      <c r="E89" t="inlineStr">
        <is>
          <t>معما</t>
        </is>
      </c>
      <c r="F89" t="inlineStr">
        <is>
          <t>لغز</t>
        </is>
      </c>
      <c r="G89" t="inlineStr">
        <is>
          <t>Enigma</t>
        </is>
      </c>
      <c r="H89" t="inlineStr">
        <is>
          <t>Énigme</t>
        </is>
      </c>
      <c r="I89" t="inlineStr">
        <is>
          <t>Enigma</t>
        </is>
      </c>
      <c r="J89" t="inlineStr">
        <is>
          <t>パズル</t>
        </is>
      </c>
      <c r="K89" t="inlineStr">
        <is>
          <t>퍼즐</t>
        </is>
      </c>
      <c r="L89" t="inlineStr">
        <is>
          <t>Enigmë</t>
        </is>
      </c>
      <c r="M89" t="inlineStr">
        <is>
          <t>Bilmece</t>
        </is>
      </c>
      <c r="N89" t="inlineStr">
        <is>
          <t>谜题</t>
        </is>
      </c>
    </row>
    <row r="90">
      <c r="A90" t="inlineStr">
        <is>
          <t>cls_dog</t>
        </is>
      </c>
      <c r="B90">
        <f>INDEX($C90:$N90,1,$B$1)</f>
        <v/>
      </c>
      <c r="C90" t="inlineStr">
        <is>
          <t>Dog</t>
        </is>
      </c>
      <c r="D90" t="inlineStr">
        <is>
          <t>Ladenhüter</t>
        </is>
      </c>
      <c r="E90" t="inlineStr">
        <is>
          <t>ضعیف</t>
        </is>
      </c>
      <c r="F90" t="inlineStr">
        <is>
          <t>ضعيف</t>
        </is>
      </c>
      <c r="G90" t="inlineStr">
        <is>
          <t>Perro</t>
        </is>
      </c>
      <c r="H90" t="inlineStr">
        <is>
          <t>Poids mort</t>
        </is>
      </c>
      <c r="I90" t="inlineStr">
        <is>
          <t>Cane</t>
        </is>
      </c>
      <c r="J90" t="inlineStr">
        <is>
          <t>負け犬</t>
        </is>
      </c>
      <c r="K90" t="inlineStr">
        <is>
          <t>도그</t>
        </is>
      </c>
      <c r="L90" t="inlineStr">
        <is>
          <t>Qen</t>
        </is>
      </c>
      <c r="M90" t="inlineStr">
        <is>
          <t>Köpek</t>
        </is>
      </c>
      <c r="N90" t="inlineStr">
        <is>
          <t>瘦狗</t>
        </is>
      </c>
    </row>
    <row r="91">
      <c r="A91" t="inlineStr">
        <is>
          <t>act_star</t>
        </is>
      </c>
      <c r="B91">
        <f>INDEX($C91:$N91,1,$B$1)</f>
        <v/>
      </c>
      <c r="C91" t="inlineStr">
        <is>
          <t>Popular and profitable – keep quality, feature it prominently.</t>
        </is>
      </c>
      <c r="D91" t="inlineStr">
        <is>
          <t>Beliebt und profitabel – Qualität halten, prominent platzieren.</t>
        </is>
      </c>
      <c r="E91" t="inlineStr">
        <is>
          <t>محبوب و سودآور – کیفیت را حفظ کنید و در منو برجسته نشان دهید.</t>
        </is>
      </c>
      <c r="F91" t="inlineStr">
        <is>
          <t>شائع ومربح – حافظ على الجودة وأبرزه في القائمة.</t>
        </is>
      </c>
      <c r="G91" t="inlineStr">
        <is>
          <t>Popular y rentable: mantén la calidad y destácalo.</t>
        </is>
      </c>
      <c r="H91" t="inlineStr">
        <is>
          <t>Populaire et rentable – garder la qualité, le mettre en avant.</t>
        </is>
      </c>
      <c r="I91" t="inlineStr">
        <is>
          <t>Popolare e redditizio – mantieni la qualità e mettilo in evidenza.</t>
        </is>
      </c>
      <c r="J91" t="inlineStr">
        <is>
          <t>人気で利益も高い – 品質を保ち目立たせる。</t>
        </is>
      </c>
      <c r="K91" t="inlineStr">
        <is>
          <t>인기 있고 수익성 높음 – 품질 유지, 눈에 띄게 배치.</t>
        </is>
      </c>
      <c r="L91" t="inlineStr">
        <is>
          <t>I popullarizuar dhe fitimprurës – ruani cilësinë, vendoseni në pah.</t>
        </is>
      </c>
      <c r="M91" t="inlineStr">
        <is>
          <t>Popüler ve kârlı – kaliteyi koruyun, öne çıkarın.</t>
        </is>
      </c>
      <c r="N91" t="inlineStr">
        <is>
          <t>受欢迎且赚钱——保持品质并重点推荐。</t>
        </is>
      </c>
    </row>
    <row r="92">
      <c r="A92" t="inlineStr">
        <is>
          <t>act_plow</t>
        </is>
      </c>
      <c r="B92">
        <f>INDEX($C92:$N92,1,$B$1)</f>
        <v/>
      </c>
      <c r="C92" t="inlineStr">
        <is>
          <t>Popular, low profit – raise price slightly or reduce portion cost.</t>
        </is>
      </c>
      <c r="D92" t="inlineStr">
        <is>
          <t>Beliebt, wenig Ertrag – Preis leicht erhöhen oder Portionskosten senken.</t>
        </is>
      </c>
      <c r="E92" t="inlineStr">
        <is>
          <t>محبوب ولی کم‌سود – قیمت را کمی بالا ببرید یا هزینه پرس را کم کنید.</t>
        </is>
      </c>
      <c r="F92" t="inlineStr">
        <is>
          <t>شائع لكن ربحه منخفض – ارفع السعر قليلًا أو خفّض تكلفة الحصة.</t>
        </is>
      </c>
      <c r="G92" t="inlineStr">
        <is>
          <t>Popular, poco margen: sube un poco el precio o baja el coste.</t>
        </is>
      </c>
      <c r="H92" t="inlineStr">
        <is>
          <t>Populaire, peu rentable – augmenter légèrement le prix ou réduire le coût.</t>
        </is>
      </c>
      <c r="I92" t="inlineStr">
        <is>
          <t>Popolare, poco margine – alza un po’ il prezzo o riduci il costo.</t>
        </is>
      </c>
      <c r="J92" t="inlineStr">
        <is>
          <t>人気だが利益が低い – 少し値上げか原価を下げる。</t>
        </is>
      </c>
      <c r="K92" t="inlineStr">
        <is>
          <t>인기 있으나 이익 낮음 – 가격 소폭 인상 또는 원가 절감.</t>
        </is>
      </c>
      <c r="L92" t="inlineStr">
        <is>
          <t>I popullarizuar, fitim i ulët – rritni pak çmimin ose ulni koston.</t>
        </is>
      </c>
      <c r="M92" t="inlineStr">
        <is>
          <t>Popüler, düşük kâr – fiyatı biraz artırın veya porsiyon maliyetini düşürün.</t>
        </is>
      </c>
      <c r="N92" t="inlineStr">
        <is>
          <t>受欢迎但利润低——小幅提价或降低成本。</t>
        </is>
      </c>
    </row>
    <row r="93">
      <c r="A93" t="inlineStr">
        <is>
          <t>act_puz</t>
        </is>
      </c>
      <c r="B93">
        <f>INDEX($C93:$N93,1,$B$1)</f>
        <v/>
      </c>
      <c r="C93" t="inlineStr">
        <is>
          <t>Profitable, rarely ordered – promote, rename or reposition on the menu.</t>
        </is>
      </c>
      <c r="D93" t="inlineStr">
        <is>
          <t>Profitabel, selten bestellt – bewerben, umbenennen oder neu platzieren.</t>
        </is>
      </c>
      <c r="E93" t="inlineStr">
        <is>
          <t>سودآور ولی کم‌سفارش – تبلیغ کنید، نامش را عوض کنید یا جایش را در منو تغییر دهید.</t>
        </is>
      </c>
      <c r="F93" t="inlineStr">
        <is>
          <t>مربح لكنه نادر الطلب – روّج له أو غيّر اسمه أو موضعه.</t>
        </is>
      </c>
      <c r="G93" t="inlineStr">
        <is>
          <t>Rentable, poco pedido: promociónalo, renómbralo o cámbialo de sitio.</t>
        </is>
      </c>
      <c r="H93" t="inlineStr">
        <is>
          <t>Rentable, peu commandé – promouvoir, renommer ou repositionner.</t>
        </is>
      </c>
      <c r="I93" t="inlineStr">
        <is>
          <t>Redditizio, poco ordinato – promuovilo, rinominalo o riposizionalo.</t>
        </is>
      </c>
      <c r="J93" t="inlineStr">
        <is>
          <t>利益は高いが注文が少ない – 販促・名称変更・配置変更。</t>
        </is>
      </c>
      <c r="K93" t="inlineStr">
        <is>
          <t>수익성 높으나 주문 적음 – 홍보, 이름 변경, 위치 조정.</t>
        </is>
      </c>
      <c r="L93" t="inlineStr">
        <is>
          <t>Fitimprurës, porositet rrallë – promovojeni, riemërtojeni ose zhvendoseni.</t>
        </is>
      </c>
      <c r="M93" t="inlineStr">
        <is>
          <t>Kârlı ama az sipariş – tanıtın, adını veya yerini değiştirin.</t>
        </is>
      </c>
      <c r="N93" t="inlineStr">
        <is>
          <t>利润高但点单少——加强推广、改名或调整位置。</t>
        </is>
      </c>
    </row>
    <row r="94">
      <c r="A94" t="inlineStr">
        <is>
          <t>act_dog</t>
        </is>
      </c>
      <c r="B94">
        <f>INDEX($C94:$N94,1,$B$1)</f>
        <v/>
      </c>
      <c r="C94" t="inlineStr">
        <is>
          <t>Unpopular and low profit – rework the recipe or remove it.</t>
        </is>
      </c>
      <c r="D94" t="inlineStr">
        <is>
          <t>Unbeliebt und wenig Ertrag – Rezept überarbeiten oder streichen.</t>
        </is>
      </c>
      <c r="E94" t="inlineStr">
        <is>
          <t>کم‌طرفدار و کم‌سود – دستور را بازطراحی کنید یا از منو حذف کنید.</t>
        </is>
      </c>
      <c r="F94" t="inlineStr">
        <is>
          <t>غير شائع وقليل الربح – أعد صياغة الوصفة أو احذفه.</t>
        </is>
      </c>
      <c r="G94" t="inlineStr">
        <is>
          <t>Poco popular y poco margen: rehaz la receta o elimínalo.</t>
        </is>
      </c>
      <c r="H94" t="inlineStr">
        <is>
          <t>Peu populaire et peu rentable – retravailler ou retirer.</t>
        </is>
      </c>
      <c r="I94" t="inlineStr">
        <is>
          <t>Poco popolare e poco redditizio – rivedi la ricetta o eliminalo.</t>
        </is>
      </c>
      <c r="J94" t="inlineStr">
        <is>
          <t>人気も利益も低い – レシピを見直すか外す。</t>
        </is>
      </c>
      <c r="K94" t="inlineStr">
        <is>
          <t>인기·이익 모두 낮음 – 레시피 개선 또는 삭제.</t>
        </is>
      </c>
      <c r="L94" t="inlineStr">
        <is>
          <t>Jo i popullarizuar dhe fitim i ulët – ripunojeni ose hiqeni.</t>
        </is>
      </c>
      <c r="M94" t="inlineStr">
        <is>
          <t>Az popüler ve düşük kâr – reçeteyi yenileyin veya çıkarın.</t>
        </is>
      </c>
      <c r="N94" t="inlineStr">
        <is>
          <t>不受欢迎且利润低——改良配方或下架。</t>
        </is>
      </c>
    </row>
    <row r="95">
      <c r="A95" t="inlineStr">
        <is>
          <t>x_pop</t>
        </is>
      </c>
      <c r="B95">
        <f>INDEX($C95:$N95,1,$B$1)</f>
        <v/>
      </c>
      <c r="C95" t="inlineStr">
        <is>
          <t>Portions sold (popularity)</t>
        </is>
      </c>
      <c r="D95" t="inlineStr">
        <is>
          <t>Verkaufte Portionen (Beliebtheit)</t>
        </is>
      </c>
      <c r="E95" t="inlineStr">
        <is>
          <t>تعداد فروش (محبوبیت)</t>
        </is>
      </c>
      <c r="F95" t="inlineStr">
        <is>
          <t>الحصص المباعة (الشعبية)</t>
        </is>
      </c>
      <c r="G95" t="inlineStr">
        <is>
          <t>Raciones vendidas (popularidad)</t>
        </is>
      </c>
      <c r="H95" t="inlineStr">
        <is>
          <t>Portions vendues (popularité)</t>
        </is>
      </c>
      <c r="I95" t="inlineStr">
        <is>
          <t>Porzioni vendute (popolarità)</t>
        </is>
      </c>
      <c r="J95" t="inlineStr">
        <is>
          <t>販売食数（人気）</t>
        </is>
      </c>
      <c r="K95" t="inlineStr">
        <is>
          <t>판매 수량(인기도)</t>
        </is>
      </c>
      <c r="L95" t="inlineStr">
        <is>
          <t>Porcione të shitura (popullariteti)</t>
        </is>
      </c>
      <c r="M95" t="inlineStr">
        <is>
          <t>Satılan porsiyon (popülerlik)</t>
        </is>
      </c>
      <c r="N95" t="inlineStr">
        <is>
          <t>售出份数（受欢迎度）</t>
        </is>
      </c>
    </row>
    <row r="96">
      <c r="A96" t="inlineStr">
        <is>
          <t>me_note</t>
        </is>
      </c>
      <c r="B96">
        <f>INDEX($C96:$N96,1,$B$1)</f>
        <v/>
      </c>
      <c r="C96" t="inlineStr">
        <is>
          <t>Lines: Ø gross profit per portion and popularity threshold (70 % of the average menu mix). Best analysed within one category.</t>
        </is>
      </c>
      <c r="D96" t="inlineStr">
        <is>
          <t>Linien: Ø Rohertrag pro Portion und Beliebtheitsschwelle (70 % des durchschnittlichen Menüanteils). Am besten innerhalb einer Kategorie auswerten.</t>
        </is>
      </c>
      <c r="E96" t="inlineStr">
        <is>
          <t>خطوط: میانگین سود هر پرس و آستانه محبوبیت (۷۰٪ سهم میانگین منو). بهتر است داخل یک دسته تحلیل شود.</t>
        </is>
      </c>
      <c r="F96" t="inlineStr">
        <is>
          <t>الخطوط: متوسط الربح لكل حصة وعتبة الشعبية (70 % من متوسط حصة القائمة). الأفضل التحليل ضمن فئة واحدة.</t>
        </is>
      </c>
      <c r="G96" t="inlineStr">
        <is>
          <t>Líneas: Ø margen por ración y umbral de popularidad (70 % del mix medio). Mejor analizar por categoría.</t>
        </is>
      </c>
      <c r="H96" t="inlineStr">
        <is>
          <t>Lignes : Ø marge par portion et seuil de popularité (70 % du mix moyen). Idéalement par catégorie.</t>
        </is>
      </c>
      <c r="I96" t="inlineStr">
        <is>
          <t>Linee: Ø margine per porzione e soglia di popolarità (70 % del mix medio). Meglio analizzare per categoria.</t>
        </is>
      </c>
      <c r="J96" t="inlineStr">
        <is>
          <t>線：1食あたり平均粗利と人気のしきい値（平均構成比の70％）。カテゴリー別の分析がおすすめ。</t>
        </is>
      </c>
      <c r="K96" t="inlineStr">
        <is>
          <t>선: 1인분 평균 이익과 인기도 기준선(평균 메뉴 비중의 70 %). 카테고리별 분석을 권장합니다.</t>
        </is>
      </c>
      <c r="L96" t="inlineStr">
        <is>
          <t>Vijat: Ø fitimi për porcion dhe pragu i popullaritetit (70 % e përzierjes mesatare). Më mirë brenda një kategorie.</t>
        </is>
      </c>
      <c r="M96" t="inlineStr">
        <is>
          <t>Çizgiler: porsiyon başı Ø kâr ve popülerlik eşiği (ortalama menü payının %70’i). En iyisi tek kategori içinde analiz.</t>
        </is>
      </c>
      <c r="N96" t="inlineStr">
        <is>
          <t>线：每份平均毛利与受欢迎阈值（平均菜单占比的 70 %）。建议按单一类别分析。</t>
        </is>
      </c>
    </row>
    <row r="97">
      <c r="A97" t="inlineStr">
        <is>
          <t>i_best</t>
        </is>
      </c>
      <c r="B97">
        <f>INDEX($C97:$N97,1,$B$1)</f>
        <v/>
      </c>
      <c r="C97" t="inlineStr">
        <is>
          <t>Best seller (portions)</t>
        </is>
      </c>
      <c r="D97" t="inlineStr">
        <is>
          <t>Meistverkauft (Portionen)</t>
        </is>
      </c>
      <c r="E97" t="inlineStr">
        <is>
          <t>پرفروش‌ترین (پرس)</t>
        </is>
      </c>
      <c r="F97" t="inlineStr">
        <is>
          <t>الأكثر مبيعًا (حصص)</t>
        </is>
      </c>
      <c r="G97" t="inlineStr">
        <is>
          <t>Más vendido (raciones)</t>
        </is>
      </c>
      <c r="H97" t="inlineStr">
        <is>
          <t>Meilleure vente (portions)</t>
        </is>
      </c>
      <c r="I97" t="inlineStr">
        <is>
          <t>Più venduto (porzioni)</t>
        </is>
      </c>
      <c r="J97" t="inlineStr">
        <is>
          <t>最多販売（食数）</t>
        </is>
      </c>
      <c r="K97" t="inlineStr">
        <is>
          <t>최다 판매(수량)</t>
        </is>
      </c>
      <c r="L97" t="inlineStr">
        <is>
          <t>Më i shituri (porcione)</t>
        </is>
      </c>
      <c r="M97" t="inlineStr">
        <is>
          <t>En çok satan (porsiyon)</t>
        </is>
      </c>
      <c r="N97" t="inlineStr">
        <is>
          <t>销量冠军（份数）</t>
        </is>
      </c>
    </row>
    <row r="98">
      <c r="A98" t="inlineStr">
        <is>
          <t>i_gp</t>
        </is>
      </c>
      <c r="B98">
        <f>INDEX($C98:$N98,1,$B$1)</f>
        <v/>
      </c>
      <c r="C98" t="inlineStr">
        <is>
          <t>Highest gross profit</t>
        </is>
      </c>
      <c r="D98" t="inlineStr">
        <is>
          <t>Höchster Rohertrag</t>
        </is>
      </c>
      <c r="E98" t="inlineStr">
        <is>
          <t>بیشترین سود ناخالص</t>
        </is>
      </c>
      <c r="F98" t="inlineStr">
        <is>
          <t>أعلى ربح إجمالي</t>
        </is>
      </c>
      <c r="G98" t="inlineStr">
        <is>
          <t>Mayor margen bruto</t>
        </is>
      </c>
      <c r="H98" t="inlineStr">
        <is>
          <t>Marge brute la plus élevée</t>
        </is>
      </c>
      <c r="I98" t="inlineStr">
        <is>
          <t>Margine lordo più alto</t>
        </is>
      </c>
      <c r="J98" t="inlineStr">
        <is>
          <t>粗利が最も高い</t>
        </is>
      </c>
      <c r="K98" t="inlineStr">
        <is>
          <t>최고 매출총이익</t>
        </is>
      </c>
      <c r="L98" t="inlineStr">
        <is>
          <t>Fitimi bruto më i lartë</t>
        </is>
      </c>
      <c r="M98" t="inlineStr">
        <is>
          <t>En yüksek brüt kâr</t>
        </is>
      </c>
      <c r="N98" t="inlineStr">
        <is>
          <t>毛利最高</t>
        </is>
      </c>
    </row>
    <row r="99">
      <c r="A99" t="inlineStr">
        <is>
          <t>i_fc</t>
        </is>
      </c>
      <c r="B99">
        <f>INDEX($C99:$N99,1,$B$1)</f>
        <v/>
      </c>
      <c r="C99" t="inlineStr">
        <is>
          <t>Food cost vs target</t>
        </is>
      </c>
      <c r="D99" t="inlineStr">
        <is>
          <t>Wareneinsatz vs. Ziel</t>
        </is>
      </c>
      <c r="E99" t="inlineStr">
        <is>
          <t>هزینه مواد نسبت به هدف</t>
        </is>
      </c>
      <c r="F99" t="inlineStr">
        <is>
          <t>تكلفة الطعام مقابل الهدف</t>
        </is>
      </c>
      <c r="G99" t="inlineStr">
        <is>
          <t>Coste vs objetivo</t>
        </is>
      </c>
      <c r="H99" t="inlineStr">
        <is>
          <t>Coût matière vs objectif</t>
        </is>
      </c>
      <c r="I99" t="inlineStr">
        <is>
          <t>Food cost vs obiettivo</t>
        </is>
      </c>
      <c r="J99" t="inlineStr">
        <is>
          <t>原価率 対 目標</t>
        </is>
      </c>
      <c r="K99" t="inlineStr">
        <is>
          <t>원가율 대 목표</t>
        </is>
      </c>
      <c r="L99" t="inlineStr">
        <is>
          <t>Kostoja vs objektivi</t>
        </is>
      </c>
      <c r="M99" t="inlineStr">
        <is>
          <t>Gıda maliyeti vs hedef</t>
        </is>
      </c>
      <c r="N99" t="inlineStr">
        <is>
          <t>食材成本对比目标</t>
        </is>
      </c>
    </row>
    <row r="100">
      <c r="A100" t="inlineStr">
        <is>
          <t>i_ok</t>
        </is>
      </c>
      <c r="B100">
        <f>INDEX($C100:$N100,1,$B$1)</f>
        <v/>
      </c>
      <c r="C100" t="inlineStr">
        <is>
          <t>✓ within target</t>
        </is>
      </c>
      <c r="D100" t="inlineStr">
        <is>
          <t>✓ im Ziel</t>
        </is>
      </c>
      <c r="E100" t="inlineStr">
        <is>
          <t>✓ در محدوده هدف</t>
        </is>
      </c>
      <c r="F100" t="inlineStr">
        <is>
          <t>✓ ضمن الهدف</t>
        </is>
      </c>
      <c r="G100" t="inlineStr">
        <is>
          <t>✓ dentro del objetivo</t>
        </is>
      </c>
      <c r="H100" t="inlineStr">
        <is>
          <t>✓ dans l’objectif</t>
        </is>
      </c>
      <c r="I100" t="inlineStr">
        <is>
          <t>✓ entro l’obiettivo</t>
        </is>
      </c>
      <c r="J100" t="inlineStr">
        <is>
          <t>✓ 目標内</t>
        </is>
      </c>
      <c r="K100" t="inlineStr">
        <is>
          <t>✓ 목표 이내</t>
        </is>
      </c>
      <c r="L100" t="inlineStr">
        <is>
          <t>✓ brenda objektivit</t>
        </is>
      </c>
      <c r="M100" t="inlineStr">
        <is>
          <t>✓ hedef içinde</t>
        </is>
      </c>
      <c r="N100" t="inlineStr">
        <is>
          <t>✓ 达标</t>
        </is>
      </c>
    </row>
    <row r="101">
      <c r="A101" t="inlineStr">
        <is>
          <t>i_bad</t>
        </is>
      </c>
      <c r="B101">
        <f>INDEX($C101:$N101,1,$B$1)</f>
        <v/>
      </c>
      <c r="C101" t="inlineStr">
        <is>
          <t>⚠ above target</t>
        </is>
      </c>
      <c r="D101" t="inlineStr">
        <is>
          <t>⚠ über Ziel</t>
        </is>
      </c>
      <c r="E101" t="inlineStr">
        <is>
          <t>⚠ بالاتر از هدف</t>
        </is>
      </c>
      <c r="F101" t="inlineStr">
        <is>
          <t>⚠ أعلى من الهدف</t>
        </is>
      </c>
      <c r="G101" t="inlineStr">
        <is>
          <t>⚠ por encima del objetivo</t>
        </is>
      </c>
      <c r="H101" t="inlineStr">
        <is>
          <t>⚠ au-dessus de l’objectif</t>
        </is>
      </c>
      <c r="I101" t="inlineStr">
        <is>
          <t>⚠ sopra l’obiettivo</t>
        </is>
      </c>
      <c r="J101" t="inlineStr">
        <is>
          <t>⚠ 目標超過</t>
        </is>
      </c>
      <c r="K101" t="inlineStr">
        <is>
          <t>⚠ 목표 초과</t>
        </is>
      </c>
      <c r="L101" t="inlineStr">
        <is>
          <t>⚠ mbi objektivin</t>
        </is>
      </c>
      <c r="M101" t="inlineStr">
        <is>
          <t>⚠ hedefin üstünde</t>
        </is>
      </c>
      <c r="N101" t="inlineStr">
        <is>
          <t>⚠ 超出目标</t>
        </is>
      </c>
    </row>
    <row r="102">
      <c r="A102" t="inlineStr">
        <is>
          <t>i_busy</t>
        </is>
      </c>
      <c r="B102">
        <f>INDEX($C102:$N102,1,$B$1)</f>
        <v/>
      </c>
      <c r="C102" t="inlineStr">
        <is>
          <t>Strongest weekday</t>
        </is>
      </c>
      <c r="D102" t="inlineStr">
        <is>
          <t>Stärkster Wochentag</t>
        </is>
      </c>
      <c r="E102" t="inlineStr">
        <is>
          <t>پرفروش‌ترین روز هفته</t>
        </is>
      </c>
      <c r="F102" t="inlineStr">
        <is>
          <t>أقوى يوم في الأسبوع</t>
        </is>
      </c>
      <c r="G102" t="inlineStr">
        <is>
          <t>Día más fuerte</t>
        </is>
      </c>
      <c r="H102" t="inlineStr">
        <is>
          <t>Jour le plus fort</t>
        </is>
      </c>
      <c r="I102" t="inlineStr">
        <is>
          <t>Giorno più forte</t>
        </is>
      </c>
      <c r="J102" t="inlineStr">
        <is>
          <t>最も強い曜日</t>
        </is>
      </c>
      <c r="K102" t="inlineStr">
        <is>
          <t>가장 강한 요일</t>
        </is>
      </c>
      <c r="L102" t="inlineStr">
        <is>
          <t>Dita më e fortë</t>
        </is>
      </c>
      <c r="M102" t="inlineStr">
        <is>
          <t>En güçlü gün</t>
        </is>
      </c>
      <c r="N102" t="inlineStr">
        <is>
          <t>最强的一天</t>
        </is>
      </c>
    </row>
    <row r="103">
      <c r="A103" t="inlineStr">
        <is>
          <t>i_dog</t>
        </is>
      </c>
      <c r="B103">
        <f>INDEX($C103:$N103,1,$B$1)</f>
        <v/>
      </c>
      <c r="C103" t="inlineStr">
        <is>
          <t>Dishes to review (Dogs)</t>
        </is>
      </c>
      <c r="D103" t="inlineStr">
        <is>
          <t>Zu prüfende Gerichte (Ladenhüter)</t>
        </is>
      </c>
      <c r="E103" t="inlineStr">
        <is>
          <t>غذاهای نیازمند بازبینی (ضعیف‌ها)</t>
        </is>
      </c>
      <c r="F103" t="inlineStr">
        <is>
          <t>أطباق للمراجعة (الضعيفة)</t>
        </is>
      </c>
      <c r="G103" t="inlineStr">
        <is>
          <t>Platos a revisar (Perros)</t>
        </is>
      </c>
      <c r="H103" t="inlineStr">
        <is>
          <t>Plats à revoir (poids morts)</t>
        </is>
      </c>
      <c r="I103" t="inlineStr">
        <is>
          <t>Piatti da rivedere (Cani)</t>
        </is>
      </c>
      <c r="J103" t="inlineStr">
        <is>
          <t>見直す料理（負け犬）</t>
        </is>
      </c>
      <c r="K103" t="inlineStr">
        <is>
          <t>검토할 요리(도그)</t>
        </is>
      </c>
      <c r="L103" t="inlineStr">
        <is>
          <t>Pjata për rishikim (Qentë)</t>
        </is>
      </c>
      <c r="M103" t="inlineStr">
        <is>
          <t>Gözden geçirilecek yemekler (Köpekler)</t>
        </is>
      </c>
      <c r="N103" t="inlineStr">
        <is>
          <t>需审视的菜品（瘦狗）</t>
        </is>
      </c>
    </row>
    <row r="104">
      <c r="A104" t="inlineStr">
        <is>
          <t>r_title</t>
        </is>
      </c>
      <c r="B104">
        <f>INDEX($C104:$N104,1,$B$1)</f>
        <v/>
      </c>
      <c r="C104" t="inlineStr">
        <is>
          <t>MANAGEMENT REPORT</t>
        </is>
      </c>
      <c r="D104" t="inlineStr">
        <is>
          <t>MANAGEMENT-BERICHT</t>
        </is>
      </c>
      <c r="E104" t="inlineStr">
        <is>
          <t>گزارش مدیریتی</t>
        </is>
      </c>
      <c r="F104" t="inlineStr">
        <is>
          <t>التقرير الإداري</t>
        </is>
      </c>
      <c r="G104" t="inlineStr">
        <is>
          <t>INFORME DE GESTIÓN</t>
        </is>
      </c>
      <c r="H104" t="inlineStr">
        <is>
          <t>RAPPORT DE GESTION</t>
        </is>
      </c>
      <c r="I104" t="inlineStr">
        <is>
          <t>REPORT DIREZIONALE</t>
        </is>
      </c>
      <c r="J104" t="inlineStr">
        <is>
          <t>経営レポート</t>
        </is>
      </c>
      <c r="K104" t="inlineStr">
        <is>
          <t>경영 보고서</t>
        </is>
      </c>
      <c r="L104" t="inlineStr">
        <is>
          <t>RAPORTI I MENAXHIMIT</t>
        </is>
      </c>
      <c r="M104" t="inlineStr">
        <is>
          <t>YÖNETİM RAPORU</t>
        </is>
      </c>
      <c r="N104" t="inlineStr">
        <is>
          <t>管理报告</t>
        </is>
      </c>
    </row>
    <row r="105">
      <c r="A105" t="inlineStr">
        <is>
          <t>r_sub</t>
        </is>
      </c>
      <c r="B105">
        <f>INDEX($C105:$N105,1,$B$1)</f>
        <v/>
      </c>
      <c r="C105" t="inlineStr">
        <is>
          <t>One page – ready to print or export as PDF (File › Export)</t>
        </is>
      </c>
      <c r="D105" t="inlineStr">
        <is>
          <t>Eine Seite – druckfertig oder als PDF exportieren (Datei › Exportieren)</t>
        </is>
      </c>
      <c r="E105" t="inlineStr">
        <is>
          <t>یک صفحه – آماده چاپ یا خروجی PDF (فایل › Export)</t>
        </is>
      </c>
      <c r="F105" t="inlineStr">
        <is>
          <t>صفحة واحدة – جاهزة للطباعة أو التصدير PDF (ملف › تصدير)</t>
        </is>
      </c>
      <c r="G105" t="inlineStr">
        <is>
          <t>Una página: lista para imprimir o exportar a PDF (Archivo › Exportar)</t>
        </is>
      </c>
      <c r="H105" t="inlineStr">
        <is>
          <t>Une page – prête à imprimer ou exporter en PDF (Fichier › Exporter)</t>
        </is>
      </c>
      <c r="I105" t="inlineStr">
        <is>
          <t>Una pagina – pronta da stampare o esportare in PDF (File › Esporta)</t>
        </is>
      </c>
      <c r="J105" t="inlineStr">
        <is>
          <t>1ページ – 印刷または PDF 出力（ファイル › エクスポート）</t>
        </is>
      </c>
      <c r="K105" t="inlineStr">
        <is>
          <t>한 페이지 – 인쇄 또는 PDF 내보내기(파일 › 내보내기)</t>
        </is>
      </c>
      <c r="L105" t="inlineStr">
        <is>
          <t>Një faqe – gati për printim ose eksport PDF (File › Export)</t>
        </is>
      </c>
      <c r="M105" t="inlineStr">
        <is>
          <t>Tek sayfa – yazdırmaya veya PDF’e hazır (Dosya › Dışa Aktar)</t>
        </is>
      </c>
      <c r="N105" t="inlineStr">
        <is>
          <t>一页——可直接打印或导出 PDF（文件 › 导出）</t>
        </is>
      </c>
    </row>
    <row r="106">
      <c r="A106" t="inlineStr">
        <is>
          <t>r_name</t>
        </is>
      </c>
      <c r="B106">
        <f>INDEX($C106:$N106,1,$B$1)</f>
        <v/>
      </c>
      <c r="C106" t="inlineStr">
        <is>
          <t>RESTAURANT</t>
        </is>
      </c>
      <c r="D106" t="inlineStr">
        <is>
          <t>RESTAURANT</t>
        </is>
      </c>
      <c r="E106" t="inlineStr">
        <is>
          <t>رستوران</t>
        </is>
      </c>
      <c r="F106" t="inlineStr">
        <is>
          <t>المطعم</t>
        </is>
      </c>
      <c r="G106" t="inlineStr">
        <is>
          <t>RESTAURANTE</t>
        </is>
      </c>
      <c r="H106" t="inlineStr">
        <is>
          <t>RESTAURANT</t>
        </is>
      </c>
      <c r="I106" t="inlineStr">
        <is>
          <t>RISTORANTE</t>
        </is>
      </c>
      <c r="J106" t="inlineStr">
        <is>
          <t>店舗</t>
        </is>
      </c>
      <c r="K106" t="inlineStr">
        <is>
          <t>레스토랑</t>
        </is>
      </c>
      <c r="L106" t="inlineStr">
        <is>
          <t>RESTORANTI</t>
        </is>
      </c>
      <c r="M106" t="inlineStr">
        <is>
          <t>RESTORAN</t>
        </is>
      </c>
      <c r="N106" t="inlineStr">
        <is>
          <t>餐厅</t>
        </is>
      </c>
    </row>
    <row r="107">
      <c r="A107" t="inlineStr">
        <is>
          <t>h_month</t>
        </is>
      </c>
      <c r="B107">
        <f>INDEX($C107:$N107,1,$B$1)</f>
        <v/>
      </c>
      <c r="C107" t="inlineStr">
        <is>
          <t>Month</t>
        </is>
      </c>
      <c r="D107" t="inlineStr">
        <is>
          <t>Monat</t>
        </is>
      </c>
      <c r="E107" t="inlineStr">
        <is>
          <t>ماه</t>
        </is>
      </c>
      <c r="F107" t="inlineStr">
        <is>
          <t>الشهر</t>
        </is>
      </c>
      <c r="G107" t="inlineStr">
        <is>
          <t>Mes</t>
        </is>
      </c>
      <c r="H107" t="inlineStr">
        <is>
          <t>Mois</t>
        </is>
      </c>
      <c r="I107" t="inlineStr">
        <is>
          <t>Mese</t>
        </is>
      </c>
      <c r="J107" t="inlineStr">
        <is>
          <t>月</t>
        </is>
      </c>
      <c r="K107" t="inlineStr">
        <is>
          <t>월</t>
        </is>
      </c>
      <c r="L107" t="inlineStr">
        <is>
          <t>Muaji</t>
        </is>
      </c>
      <c r="M107" t="inlineStr">
        <is>
          <t>Ay</t>
        </is>
      </c>
      <c r="N107" t="inlineStr">
        <is>
          <t>月份</t>
        </is>
      </c>
    </row>
    <row r="108">
      <c r="A108" t="inlineStr">
        <is>
          <t>h_sales</t>
        </is>
      </c>
      <c r="B108">
        <f>INDEX($C108:$N108,1,$B$1)</f>
        <v/>
      </c>
      <c r="C108" t="inlineStr">
        <is>
          <t>Net sales</t>
        </is>
      </c>
      <c r="D108" t="inlineStr">
        <is>
          <t>Nettoumsatz</t>
        </is>
      </c>
      <c r="E108" t="inlineStr">
        <is>
          <t>فروش خالص</t>
        </is>
      </c>
      <c r="F108" t="inlineStr">
        <is>
          <t>صافي المبيعات</t>
        </is>
      </c>
      <c r="G108" t="inlineStr">
        <is>
          <t>Ventas netas</t>
        </is>
      </c>
      <c r="H108" t="inlineStr">
        <is>
          <t>CA net</t>
        </is>
      </c>
      <c r="I108" t="inlineStr">
        <is>
          <t>Vendite nette</t>
        </is>
      </c>
      <c r="J108" t="inlineStr">
        <is>
          <t>純売上</t>
        </is>
      </c>
      <c r="K108" t="inlineStr">
        <is>
          <t>순매출</t>
        </is>
      </c>
      <c r="L108" t="inlineStr">
        <is>
          <t>Shitjet neto</t>
        </is>
      </c>
      <c r="M108" t="inlineStr">
        <is>
          <t>Net satış</t>
        </is>
      </c>
      <c r="N108" t="inlineStr">
        <is>
          <t>净销售额</t>
        </is>
      </c>
    </row>
    <row r="109">
      <c r="A109" t="inlineStr">
        <is>
          <t>h_base</t>
        </is>
      </c>
      <c r="B109">
        <f>INDEX($C109:$N109,1,$B$1)</f>
        <v/>
      </c>
      <c r="C109" t="inlineStr">
        <is>
          <t>Base year</t>
        </is>
      </c>
      <c r="D109" t="inlineStr">
        <is>
          <t>Basisjahr</t>
        </is>
      </c>
      <c r="E109" t="inlineStr">
        <is>
          <t>سال مبنا</t>
        </is>
      </c>
      <c r="F109" t="inlineStr">
        <is>
          <t>سنة الأساس</t>
        </is>
      </c>
      <c r="G109" t="inlineStr">
        <is>
          <t>Año base</t>
        </is>
      </c>
      <c r="H109" t="inlineStr">
        <is>
          <t>Année base</t>
        </is>
      </c>
      <c r="I109" t="inlineStr">
        <is>
          <t>Anno base</t>
        </is>
      </c>
      <c r="J109" t="inlineStr">
        <is>
          <t>基準年</t>
        </is>
      </c>
      <c r="K109" t="inlineStr">
        <is>
          <t>기준 연도</t>
        </is>
      </c>
      <c r="L109" t="inlineStr">
        <is>
          <t>Viti bazë</t>
        </is>
      </c>
      <c r="M109" t="inlineStr">
        <is>
          <t>Baz yıl</t>
        </is>
      </c>
      <c r="N109" t="inlineStr">
        <is>
          <t>基准年</t>
        </is>
      </c>
    </row>
    <row r="110">
      <c r="A110" t="inlineStr">
        <is>
          <t>h_delta</t>
        </is>
      </c>
      <c r="B110">
        <f>INDEX($C110:$N110,1,$B$1)</f>
        <v/>
      </c>
      <c r="C110" t="inlineStr">
        <is>
          <t>Δ %</t>
        </is>
      </c>
      <c r="D110" t="inlineStr">
        <is>
          <t>Δ %</t>
        </is>
      </c>
      <c r="E110" t="inlineStr">
        <is>
          <t>Δ ٪</t>
        </is>
      </c>
      <c r="F110" t="inlineStr">
        <is>
          <t>Δ %</t>
        </is>
      </c>
      <c r="G110" t="inlineStr">
        <is>
          <t>Δ %</t>
        </is>
      </c>
      <c r="H110" t="inlineStr">
        <is>
          <t>Δ %</t>
        </is>
      </c>
      <c r="I110" t="inlineStr">
        <is>
          <t>Δ %</t>
        </is>
      </c>
      <c r="J110" t="inlineStr">
        <is>
          <t>Δ %</t>
        </is>
      </c>
      <c r="K110" t="inlineStr">
        <is>
          <t>Δ %</t>
        </is>
      </c>
      <c r="L110" t="inlineStr">
        <is>
          <t>Δ %</t>
        </is>
      </c>
      <c r="M110" t="inlineStr">
        <is>
          <t>Δ %</t>
        </is>
      </c>
      <c r="N110" t="inlineStr">
        <is>
          <t>Δ %</t>
        </is>
      </c>
    </row>
    <row r="111">
      <c r="A111" t="inlineStr">
        <is>
          <t>h_cost</t>
        </is>
      </c>
      <c r="B111">
        <f>INDEX($C111:$N111,1,$B$1)</f>
        <v/>
      </c>
      <c r="C111" t="inlineStr">
        <is>
          <t>Food cost</t>
        </is>
      </c>
      <c r="D111" t="inlineStr">
        <is>
          <t>Wareneinsatz</t>
        </is>
      </c>
      <c r="E111" t="inlineStr">
        <is>
          <t>هزینه مواد</t>
        </is>
      </c>
      <c r="F111" t="inlineStr">
        <is>
          <t>تكلفة الطعام</t>
        </is>
      </c>
      <c r="G111" t="inlineStr">
        <is>
          <t>Coste materia</t>
        </is>
      </c>
      <c r="H111" t="inlineStr">
        <is>
          <t>Coût matière</t>
        </is>
      </c>
      <c r="I111" t="inlineStr">
        <is>
          <t>Food cost</t>
        </is>
      </c>
      <c r="J111" t="inlineStr">
        <is>
          <t>原価</t>
        </is>
      </c>
      <c r="K111" t="inlineStr">
        <is>
          <t>식재료 원가</t>
        </is>
      </c>
      <c r="L111" t="inlineStr">
        <is>
          <t>Kostoja</t>
        </is>
      </c>
      <c r="M111" t="inlineStr">
        <is>
          <t>Gıda maliyeti</t>
        </is>
      </c>
      <c r="N111" t="inlineStr">
        <is>
          <t>食材成本</t>
        </is>
      </c>
    </row>
    <row r="112">
      <c r="A112" t="inlineStr">
        <is>
          <t>h_fc</t>
        </is>
      </c>
      <c r="B112">
        <f>INDEX($C112:$N112,1,$B$1)</f>
        <v/>
      </c>
      <c r="C112" t="inlineStr">
        <is>
          <t>Food cost %</t>
        </is>
      </c>
      <c r="D112" t="inlineStr">
        <is>
          <t>Quote %</t>
        </is>
      </c>
      <c r="E112" t="inlineStr">
        <is>
          <t>درصد مواد</t>
        </is>
      </c>
      <c r="F112" t="inlineStr">
        <is>
          <t>النسبة %</t>
        </is>
      </c>
      <c r="G112" t="inlineStr">
        <is>
          <t>% coste</t>
        </is>
      </c>
      <c r="H112" t="inlineStr">
        <is>
          <t>Ratio %</t>
        </is>
      </c>
      <c r="I112" t="inlineStr">
        <is>
          <t>Incidenza %</t>
        </is>
      </c>
      <c r="J112" t="inlineStr">
        <is>
          <t>原価率</t>
        </is>
      </c>
      <c r="K112" t="inlineStr">
        <is>
          <t>원가율</t>
        </is>
      </c>
      <c r="L112" t="inlineStr">
        <is>
          <t>Norma %</t>
        </is>
      </c>
      <c r="M112" t="inlineStr">
        <is>
          <t>Oran %</t>
        </is>
      </c>
      <c r="N112" t="inlineStr">
        <is>
          <t>成本率</t>
        </is>
      </c>
    </row>
    <row r="113">
      <c r="A113" t="inlineStr">
        <is>
          <t>h_gp</t>
        </is>
      </c>
      <c r="B113">
        <f>INDEX($C113:$N113,1,$B$1)</f>
        <v/>
      </c>
      <c r="C113" t="inlineStr">
        <is>
          <t>Gross profit</t>
        </is>
      </c>
      <c r="D113" t="inlineStr">
        <is>
          <t>Rohertrag</t>
        </is>
      </c>
      <c r="E113" t="inlineStr">
        <is>
          <t>سود ناخالص</t>
        </is>
      </c>
      <c r="F113" t="inlineStr">
        <is>
          <t>الربح الإجمالي</t>
        </is>
      </c>
      <c r="G113" t="inlineStr">
        <is>
          <t>Margen bruto</t>
        </is>
      </c>
      <c r="H113" t="inlineStr">
        <is>
          <t>Marge brute</t>
        </is>
      </c>
      <c r="I113" t="inlineStr">
        <is>
          <t>Margine lordo</t>
        </is>
      </c>
      <c r="J113" t="inlineStr">
        <is>
          <t>粗利</t>
        </is>
      </c>
      <c r="K113" t="inlineStr">
        <is>
          <t>매출총이익</t>
        </is>
      </c>
      <c r="L113" t="inlineStr">
        <is>
          <t>Fitimi bruto</t>
        </is>
      </c>
      <c r="M113" t="inlineStr">
        <is>
          <t>Brüt kâr</t>
        </is>
      </c>
      <c r="N113" t="inlineStr">
        <is>
          <t>毛利</t>
        </is>
      </c>
    </row>
    <row r="114">
      <c r="A114" t="inlineStr">
        <is>
          <t>h_port</t>
        </is>
      </c>
      <c r="B114">
        <f>INDEX($C114:$N114,1,$B$1)</f>
        <v/>
      </c>
      <c r="C114" t="inlineStr">
        <is>
          <t>Portions</t>
        </is>
      </c>
      <c r="D114" t="inlineStr">
        <is>
          <t>Portionen</t>
        </is>
      </c>
      <c r="E114" t="inlineStr">
        <is>
          <t>پرس</t>
        </is>
      </c>
      <c r="F114" t="inlineStr">
        <is>
          <t>الحصص</t>
        </is>
      </c>
      <c r="G114" t="inlineStr">
        <is>
          <t>Raciones</t>
        </is>
      </c>
      <c r="H114" t="inlineStr">
        <is>
          <t>Portions</t>
        </is>
      </c>
      <c r="I114" t="inlineStr">
        <is>
          <t>Porzioni</t>
        </is>
      </c>
      <c r="J114" t="inlineStr">
        <is>
          <t>食数</t>
        </is>
      </c>
      <c r="K114" t="inlineStr">
        <is>
          <t>수량</t>
        </is>
      </c>
      <c r="L114" t="inlineStr">
        <is>
          <t>Porcione</t>
        </is>
      </c>
      <c r="M114" t="inlineStr">
        <is>
          <t>Porsiyon</t>
        </is>
      </c>
      <c r="N114" t="inlineStr">
        <is>
          <t>份数</t>
        </is>
      </c>
    </row>
    <row r="115">
      <c r="A115" t="inlineStr">
        <is>
          <t>h_item</t>
        </is>
      </c>
      <c r="B115">
        <f>INDEX($C115:$N115,1,$B$1)</f>
        <v/>
      </c>
      <c r="C115" t="inlineStr">
        <is>
          <t>Dish</t>
        </is>
      </c>
      <c r="D115" t="inlineStr">
        <is>
          <t>Gericht</t>
        </is>
      </c>
      <c r="E115" t="inlineStr">
        <is>
          <t>غذا</t>
        </is>
      </c>
      <c r="F115" t="inlineStr">
        <is>
          <t>الطبق</t>
        </is>
      </c>
      <c r="G115" t="inlineStr">
        <is>
          <t>Plato</t>
        </is>
      </c>
      <c r="H115" t="inlineStr">
        <is>
          <t>Plat</t>
        </is>
      </c>
      <c r="I115" t="inlineStr">
        <is>
          <t>Piatto</t>
        </is>
      </c>
      <c r="J115" t="inlineStr">
        <is>
          <t>料理</t>
        </is>
      </c>
      <c r="K115" t="inlineStr">
        <is>
          <t>요리</t>
        </is>
      </c>
      <c r="L115" t="inlineStr">
        <is>
          <t>Pjata</t>
        </is>
      </c>
      <c r="M115" t="inlineStr">
        <is>
          <t>Yemek</t>
        </is>
      </c>
      <c r="N115" t="inlineStr">
        <is>
          <t>菜品</t>
        </is>
      </c>
    </row>
    <row r="116">
      <c r="A116" t="inlineStr">
        <is>
          <t>h_cat</t>
        </is>
      </c>
      <c r="B116">
        <f>INDEX($C116:$N116,1,$B$1)</f>
        <v/>
      </c>
      <c r="C116" t="inlineStr">
        <is>
          <t>Category</t>
        </is>
      </c>
      <c r="D116" t="inlineStr">
        <is>
          <t>Kategorie</t>
        </is>
      </c>
      <c r="E116" t="inlineStr">
        <is>
          <t>دسته</t>
        </is>
      </c>
      <c r="F116" t="inlineStr">
        <is>
          <t>الفئة</t>
        </is>
      </c>
      <c r="G116" t="inlineStr">
        <is>
          <t>Categoría</t>
        </is>
      </c>
      <c r="H116" t="inlineStr">
        <is>
          <t>Catégorie</t>
        </is>
      </c>
      <c r="I116" t="inlineStr">
        <is>
          <t>Categoria</t>
        </is>
      </c>
      <c r="J116" t="inlineStr">
        <is>
          <t>カテゴリー</t>
        </is>
      </c>
      <c r="K116" t="inlineStr">
        <is>
          <t>카테고리</t>
        </is>
      </c>
      <c r="L116" t="inlineStr">
        <is>
          <t>Kategoria</t>
        </is>
      </c>
      <c r="M116" t="inlineStr">
        <is>
          <t>Kategori</t>
        </is>
      </c>
      <c r="N116" t="inlineStr">
        <is>
          <t>类别</t>
        </is>
      </c>
    </row>
    <row r="117">
      <c r="A117" t="inlineStr">
        <is>
          <t>h_class</t>
        </is>
      </c>
      <c r="B117">
        <f>INDEX($C117:$N117,1,$B$1)</f>
        <v/>
      </c>
      <c r="C117" t="inlineStr">
        <is>
          <t>Class</t>
        </is>
      </c>
      <c r="D117" t="inlineStr">
        <is>
          <t>Klasse</t>
        </is>
      </c>
      <c r="E117" t="inlineStr">
        <is>
          <t>دسته‌بندی</t>
        </is>
      </c>
      <c r="F117" t="inlineStr">
        <is>
          <t>التصنيف</t>
        </is>
      </c>
      <c r="G117" t="inlineStr">
        <is>
          <t>Clase</t>
        </is>
      </c>
      <c r="H117" t="inlineStr">
        <is>
          <t>Classe</t>
        </is>
      </c>
      <c r="I117" t="inlineStr">
        <is>
          <t>Classe</t>
        </is>
      </c>
      <c r="J117" t="inlineStr">
        <is>
          <t>分類</t>
        </is>
      </c>
      <c r="K117" t="inlineStr">
        <is>
          <t>분류</t>
        </is>
      </c>
      <c r="L117" t="inlineStr">
        <is>
          <t>Klasa</t>
        </is>
      </c>
      <c r="M117" t="inlineStr">
        <is>
          <t>Sınıf</t>
        </is>
      </c>
      <c r="N117" t="inlineStr">
        <is>
          <t>分类</t>
        </is>
      </c>
    </row>
    <row r="118">
      <c r="A118" t="inlineStr">
        <is>
          <t>total</t>
        </is>
      </c>
      <c r="B118">
        <f>INDEX($C118:$N118,1,$B$1)</f>
        <v/>
      </c>
      <c r="C118" t="inlineStr">
        <is>
          <t>Total</t>
        </is>
      </c>
      <c r="D118" t="inlineStr">
        <is>
          <t>Summe</t>
        </is>
      </c>
      <c r="E118" t="inlineStr">
        <is>
          <t>جمع</t>
        </is>
      </c>
      <c r="F118" t="inlineStr">
        <is>
          <t>الإجمالي</t>
        </is>
      </c>
      <c r="G118" t="inlineStr">
        <is>
          <t>Total</t>
        </is>
      </c>
      <c r="H118" t="inlineStr">
        <is>
          <t>Total</t>
        </is>
      </c>
      <c r="I118" t="inlineStr">
        <is>
          <t>Totale</t>
        </is>
      </c>
      <c r="J118" t="inlineStr">
        <is>
          <t>合計</t>
        </is>
      </c>
      <c r="K118" t="inlineStr">
        <is>
          <t>합계</t>
        </is>
      </c>
      <c r="L118" t="inlineStr">
        <is>
          <t>Gjithsej</t>
        </is>
      </c>
      <c r="M118" t="inlineStr">
        <is>
          <t>Toplam</t>
        </is>
      </c>
      <c r="N118" t="inlineStr">
        <is>
          <t>合计</t>
        </is>
      </c>
    </row>
    <row r="119">
      <c r="A119" t="inlineStr">
        <is>
          <t>r_print</t>
        </is>
      </c>
      <c r="B119">
        <f>INDEX($C119:$N119,1,$B$1)</f>
        <v/>
      </c>
      <c r="C119" t="inlineStr">
        <is>
          <t>Values net, without VAT. Months after the last recorded day are left empty; Δ % compares the same days of the base year.</t>
        </is>
      </c>
      <c r="D119" t="inlineStr">
        <is>
          <t>Werte netto, ohne MwSt. Monate nach dem letzten erfassten Tag bleiben leer; Δ % vergleicht dieselben Tage des Basisjahres.</t>
        </is>
      </c>
      <c r="E119" t="inlineStr">
        <is>
          <t>مقادیر خالص و بدون مالیات. ماه‌های بعد از آخرین روز ثبت‌شده خالی می‌مانند؛ Δ٪ همان روزهای سال مبنا را مقایسه می‌کند.</t>
        </is>
      </c>
      <c r="F119" t="inlineStr">
        <is>
          <t>القيم صافية بدون ضريبة. الأشهر بعد آخر يوم مسجل تبقى فارغة؛ Δ % تقارن نفس أيام سنة الأساس.</t>
        </is>
      </c>
      <c r="G119" t="inlineStr">
        <is>
          <t>Valores netos, sin IVA. Los meses posteriores al último día registrado quedan vacíos; Δ % compara los mismos días del año base.</t>
        </is>
      </c>
      <c r="H119" t="inlineStr">
        <is>
          <t>Valeurs nettes, hors TVA. Les mois après le dernier jour saisi restent vides ; Δ % compare les mêmes jours de l’année de base.</t>
        </is>
      </c>
      <c r="I119" t="inlineStr">
        <is>
          <t>Valori netti, IVA esclusa. I mesi dopo l’ultimo giorno registrato restano vuoti; Δ % confronta gli stessi giorni dell’anno base.</t>
        </is>
      </c>
      <c r="J119" t="inlineStr">
        <is>
          <t>税抜の値です。最終記録日以降の月は空欄。Δ％ は基準年の同じ日数と比較します。</t>
        </is>
      </c>
      <c r="K119" t="inlineStr">
        <is>
          <t>세전 값입니다. 마지막 기록일 이후의 월은 비어 있으며 Δ %는 기준 연도의 같은 일수와 비교합니다.</t>
        </is>
      </c>
      <c r="L119" t="inlineStr">
        <is>
          <t>Vlera neto, pa TVSH. Muajt pas ditës së fundit të regjistruar mbeten bosh; Δ % krahason të njëjtat ditë të vitit bazë.</t>
        </is>
      </c>
      <c r="M119" t="inlineStr">
        <is>
          <t>Değerler net, KDV hariç. Son kayıt gününden sonraki aylar boş kalır; Δ % baz yılın aynı günleriyle karşılaştırır.</t>
        </is>
      </c>
      <c r="N119" t="inlineStr">
        <is>
          <t>数值为净额，不含增值税。最后记录日之后的月份留空；Δ % 与基准年相同天数比较。</t>
        </is>
      </c>
    </row>
    <row r="120">
      <c r="A120" t="inlineStr">
        <is>
          <t>mn_title</t>
        </is>
      </c>
      <c r="B120">
        <f>INDEX($C120:$N120,1,$B$1)</f>
        <v/>
      </c>
      <c r="C120" t="inlineStr">
        <is>
          <t>MENU &amp; DISH COSTING</t>
        </is>
      </c>
      <c r="D120" t="inlineStr">
        <is>
          <t>SPEISEKARTE &amp; KALKULATION</t>
        </is>
      </c>
      <c r="E120" t="inlineStr">
        <is>
          <t>منو و قیمت تمام‌شده</t>
        </is>
      </c>
      <c r="F120" t="inlineStr">
        <is>
          <t>القائمة وتكلفة الأطباق</t>
        </is>
      </c>
      <c r="G120" t="inlineStr">
        <is>
          <t>CARTA Y ESCANDALLO</t>
        </is>
      </c>
      <c r="H120" t="inlineStr">
        <is>
          <t>CARTE ET COÛT DES PLATS</t>
        </is>
      </c>
      <c r="I120" t="inlineStr">
        <is>
          <t>MENÙ E COSTO PIATTI</t>
        </is>
      </c>
      <c r="J120" t="inlineStr">
        <is>
          <t>メニューと原価計算</t>
        </is>
      </c>
      <c r="K120" t="inlineStr">
        <is>
          <t>메뉴와 원가 계산</t>
        </is>
      </c>
      <c r="L120" t="inlineStr">
        <is>
          <t>MENUJA DHE KOSTOJA E PJATAVE</t>
        </is>
      </c>
      <c r="M120" t="inlineStr">
        <is>
          <t>MENÜ VE MALİYET</t>
        </is>
      </c>
      <c r="N120" t="inlineStr">
        <is>
          <t>菜单与成本核算</t>
        </is>
      </c>
    </row>
    <row r="121">
      <c r="A121" t="inlineStr">
        <is>
          <t>mn_sub</t>
        </is>
      </c>
      <c r="B121">
        <f>INDEX($C121:$N121,1,$B$1)</f>
        <v/>
      </c>
      <c r="C121" t="inlineStr">
        <is>
          <t>Enter dish, category and net price (green). Cost comes from Recipes; sales and class follow the Dashboard selection.</t>
        </is>
      </c>
      <c r="D121" t="inlineStr">
        <is>
          <t>Gericht, Kategorie und Nettopreis eintragen (grün). Kosten kommen aus den Rezepten; Verkäufe und Klasse folgen der Dashboard-Auswahl.</t>
        </is>
      </c>
      <c r="E121" t="inlineStr">
        <is>
          <t>غذا، دسته و قیمت خالص را وارد کنید (سبز). هزینه از دستور پخت می‌آید؛ فروش و دسته‌بندی از انتخاب داشبورد پیروی می‌کند.</t>
        </is>
      </c>
      <c r="F121" t="inlineStr">
        <is>
          <t>أدخل الطبق والفئة والسعر الصافي (أخضر). التكلفة من الوصفات؛ المبيعات والتصنيف حسب اختيار لوحة التحكم.</t>
        </is>
      </c>
      <c r="G121" t="inlineStr">
        <is>
          <t>Introduce plato, categoría y precio neto (verde). El coste sale de Recetas; ventas y clase siguen el panel.</t>
        </is>
      </c>
      <c r="H121" t="inlineStr">
        <is>
          <t>Saisissez plat, catégorie et prix net (vert). Le coût vient des recettes ; ventes et classe suivent le tableau de bord.</t>
        </is>
      </c>
      <c r="I121" t="inlineStr">
        <is>
          <t>Inserisci piatto, categoria e prezzo netto (verde). Il costo arriva dalle ricette; vendite e classe seguono la dashboard.</t>
        </is>
      </c>
      <c r="J121" t="inlineStr">
        <is>
          <t>料理・カテゴリー・税抜価格を入力（緑）。原価はレシピから、売上と分類はダッシュボードの選択に連動。</t>
        </is>
      </c>
      <c r="K121" t="inlineStr">
        <is>
          <t>요리, 카테고리, 세전 가격을 입력(초록). 원가는 레시피에서, 판매와 분류는 대시보드 선택을 따릅니다.</t>
        </is>
      </c>
      <c r="L121" t="inlineStr">
        <is>
          <t>Futni pjatën, kategorinë dhe çmimin neto (jeshile). Kostoja vjen nga recetat; shitjet dhe klasa ndjekin panelin.</t>
        </is>
      </c>
      <c r="M121" t="inlineStr">
        <is>
          <t>Yemek, kategori ve net fiyatı girin (yeşil). Maliyet reçetelerden gelir; satış ve sınıf pano seçimine göre.</t>
        </is>
      </c>
      <c r="N121" t="inlineStr">
        <is>
          <t>填写菜品、类别和净价（绿色）。成本来自配方；销售和分类跟随仪表板选择。</t>
        </is>
      </c>
    </row>
    <row r="122">
      <c r="A122" t="inlineStr">
        <is>
          <t>mh_item</t>
        </is>
      </c>
      <c r="B122">
        <f>INDEX($C122:$N122,1,$B$1)</f>
        <v/>
      </c>
      <c r="C122" t="inlineStr">
        <is>
          <t>Dish</t>
        </is>
      </c>
      <c r="D122" t="inlineStr">
        <is>
          <t>Gericht</t>
        </is>
      </c>
      <c r="E122" t="inlineStr">
        <is>
          <t>غذا</t>
        </is>
      </c>
      <c r="F122" t="inlineStr">
        <is>
          <t>الطبق</t>
        </is>
      </c>
      <c r="G122" t="inlineStr">
        <is>
          <t>Plato</t>
        </is>
      </c>
      <c r="H122" t="inlineStr">
        <is>
          <t>Plat</t>
        </is>
      </c>
      <c r="I122" t="inlineStr">
        <is>
          <t>Piatto</t>
        </is>
      </c>
      <c r="J122" t="inlineStr">
        <is>
          <t>料理</t>
        </is>
      </c>
      <c r="K122" t="inlineStr">
        <is>
          <t>요리</t>
        </is>
      </c>
      <c r="L122" t="inlineStr">
        <is>
          <t>Pjata</t>
        </is>
      </c>
      <c r="M122" t="inlineStr">
        <is>
          <t>Yemek</t>
        </is>
      </c>
      <c r="N122" t="inlineStr">
        <is>
          <t>菜品</t>
        </is>
      </c>
    </row>
    <row r="123">
      <c r="A123" t="inlineStr">
        <is>
          <t>mh_cat</t>
        </is>
      </c>
      <c r="B123">
        <f>INDEX($C123:$N123,1,$B$1)</f>
        <v/>
      </c>
      <c r="C123" t="inlineStr">
        <is>
          <t>Category</t>
        </is>
      </c>
      <c r="D123" t="inlineStr">
        <is>
          <t>Kategorie</t>
        </is>
      </c>
      <c r="E123" t="inlineStr">
        <is>
          <t>دسته</t>
        </is>
      </c>
      <c r="F123" t="inlineStr">
        <is>
          <t>الفئة</t>
        </is>
      </c>
      <c r="G123" t="inlineStr">
        <is>
          <t>Categoría</t>
        </is>
      </c>
      <c r="H123" t="inlineStr">
        <is>
          <t>Catégorie</t>
        </is>
      </c>
      <c r="I123" t="inlineStr">
        <is>
          <t>Categoria</t>
        </is>
      </c>
      <c r="J123" t="inlineStr">
        <is>
          <t>カテゴリー</t>
        </is>
      </c>
      <c r="K123" t="inlineStr">
        <is>
          <t>카테고리</t>
        </is>
      </c>
      <c r="L123" t="inlineStr">
        <is>
          <t>Kategoria</t>
        </is>
      </c>
      <c r="M123" t="inlineStr">
        <is>
          <t>Kategori</t>
        </is>
      </c>
      <c r="N123" t="inlineStr">
        <is>
          <t>类别</t>
        </is>
      </c>
    </row>
    <row r="124">
      <c r="A124" t="inlineStr">
        <is>
          <t>mh_price</t>
        </is>
      </c>
      <c r="B124">
        <f>INDEX($C124:$N124,1,$B$1)</f>
        <v/>
      </c>
      <c r="C124" t="inlineStr">
        <is>
          <t>Net price</t>
        </is>
      </c>
      <c r="D124" t="inlineStr">
        <is>
          <t>Nettopreis</t>
        </is>
      </c>
      <c r="E124" t="inlineStr">
        <is>
          <t>قیمت خالص</t>
        </is>
      </c>
      <c r="F124" t="inlineStr">
        <is>
          <t>السعر الصافي</t>
        </is>
      </c>
      <c r="G124" t="inlineStr">
        <is>
          <t>Precio neto</t>
        </is>
      </c>
      <c r="H124" t="inlineStr">
        <is>
          <t>Prix net</t>
        </is>
      </c>
      <c r="I124" t="inlineStr">
        <is>
          <t>Prezzo netto</t>
        </is>
      </c>
      <c r="J124" t="inlineStr">
        <is>
          <t>税抜価格</t>
        </is>
      </c>
      <c r="K124" t="inlineStr">
        <is>
          <t>세전 가격</t>
        </is>
      </c>
      <c r="L124" t="inlineStr">
        <is>
          <t>Çmimi neto</t>
        </is>
      </c>
      <c r="M124" t="inlineStr">
        <is>
          <t>Net fiyat</t>
        </is>
      </c>
      <c r="N124" t="inlineStr">
        <is>
          <t>净价</t>
        </is>
      </c>
    </row>
    <row r="125">
      <c r="A125" t="inlineStr">
        <is>
          <t>mh_cost</t>
        </is>
      </c>
      <c r="B125">
        <f>INDEX($C125:$N125,1,$B$1)</f>
        <v/>
      </c>
      <c r="C125" t="inlineStr">
        <is>
          <t>Cost / portion</t>
        </is>
      </c>
      <c r="D125" t="inlineStr">
        <is>
          <t>Kosten / Portion</t>
        </is>
      </c>
      <c r="E125" t="inlineStr">
        <is>
          <t>هزینه هر پرس</t>
        </is>
      </c>
      <c r="F125" t="inlineStr">
        <is>
          <t>التكلفة / حصة</t>
        </is>
      </c>
      <c r="G125" t="inlineStr">
        <is>
          <t>Coste / ración</t>
        </is>
      </c>
      <c r="H125" t="inlineStr">
        <is>
          <t>Coût / portion</t>
        </is>
      </c>
      <c r="I125" t="inlineStr">
        <is>
          <t>Costo / porzione</t>
        </is>
      </c>
      <c r="J125" t="inlineStr">
        <is>
          <t>原価/食</t>
        </is>
      </c>
      <c r="K125" t="inlineStr">
        <is>
          <t>원가/인분</t>
        </is>
      </c>
      <c r="L125" t="inlineStr">
        <is>
          <t>Kostoja / porcion</t>
        </is>
      </c>
      <c r="M125" t="inlineStr">
        <is>
          <t>Maliyet / porsiyon</t>
        </is>
      </c>
      <c r="N125" t="inlineStr">
        <is>
          <t>每份成本</t>
        </is>
      </c>
    </row>
    <row r="126">
      <c r="A126" t="inlineStr">
        <is>
          <t>mh_fc</t>
        </is>
      </c>
      <c r="B126">
        <f>INDEX($C126:$N126,1,$B$1)</f>
        <v/>
      </c>
      <c r="C126" t="inlineStr">
        <is>
          <t>Food cost %</t>
        </is>
      </c>
      <c r="D126" t="inlineStr">
        <is>
          <t>Quote %</t>
        </is>
      </c>
      <c r="E126" t="inlineStr">
        <is>
          <t>درصد مواد</t>
        </is>
      </c>
      <c r="F126" t="inlineStr">
        <is>
          <t>النسبة %</t>
        </is>
      </c>
      <c r="G126" t="inlineStr">
        <is>
          <t>% coste</t>
        </is>
      </c>
      <c r="H126" t="inlineStr">
        <is>
          <t>Ratio %</t>
        </is>
      </c>
      <c r="I126" t="inlineStr">
        <is>
          <t>Incidenza %</t>
        </is>
      </c>
      <c r="J126" t="inlineStr">
        <is>
          <t>原価率</t>
        </is>
      </c>
      <c r="K126" t="inlineStr">
        <is>
          <t>원가율</t>
        </is>
      </c>
      <c r="L126" t="inlineStr">
        <is>
          <t>Norma %</t>
        </is>
      </c>
      <c r="M126" t="inlineStr">
        <is>
          <t>Oran %</t>
        </is>
      </c>
      <c r="N126" t="inlineStr">
        <is>
          <t>成本率</t>
        </is>
      </c>
    </row>
    <row r="127">
      <c r="A127" t="inlineStr">
        <is>
          <t>mh_cm</t>
        </is>
      </c>
      <c r="B127">
        <f>INDEX($C127:$N127,1,$B$1)</f>
        <v/>
      </c>
      <c r="C127" t="inlineStr">
        <is>
          <t>Gross profit / portion</t>
        </is>
      </c>
      <c r="D127" t="inlineStr">
        <is>
          <t>Rohertrag / Portion</t>
        </is>
      </c>
      <c r="E127" t="inlineStr">
        <is>
          <t>سود هر پرس</t>
        </is>
      </c>
      <c r="F127" t="inlineStr">
        <is>
          <t>الربح / حصة</t>
        </is>
      </c>
      <c r="G127" t="inlineStr">
        <is>
          <t>Margen / ración</t>
        </is>
      </c>
      <c r="H127" t="inlineStr">
        <is>
          <t>Marge / portion</t>
        </is>
      </c>
      <c r="I127" t="inlineStr">
        <is>
          <t>Margine / porzione</t>
        </is>
      </c>
      <c r="J127" t="inlineStr">
        <is>
          <t>粗利/食</t>
        </is>
      </c>
      <c r="K127" t="inlineStr">
        <is>
          <t>이익/인분</t>
        </is>
      </c>
      <c r="L127" t="inlineStr">
        <is>
          <t>Fitimi / porcion</t>
        </is>
      </c>
      <c r="M127" t="inlineStr">
        <is>
          <t>Kâr / porsiyon</t>
        </is>
      </c>
      <c r="N127" t="inlineStr">
        <is>
          <t>每份毛利</t>
        </is>
      </c>
    </row>
    <row r="128">
      <c r="A128" t="inlineStr">
        <is>
          <t>mh_port</t>
        </is>
      </c>
      <c r="B128">
        <f>INDEX($C128:$N128,1,$B$1)</f>
        <v/>
      </c>
      <c r="C128" t="inlineStr">
        <is>
          <t>Portions sold</t>
        </is>
      </c>
      <c r="D128" t="inlineStr">
        <is>
          <t>Verkauft</t>
        </is>
      </c>
      <c r="E128" t="inlineStr">
        <is>
          <t>تعداد فروش</t>
        </is>
      </c>
      <c r="F128" t="inlineStr">
        <is>
          <t>المباع</t>
        </is>
      </c>
      <c r="G128" t="inlineStr">
        <is>
          <t>Vendidas</t>
        </is>
      </c>
      <c r="H128" t="inlineStr">
        <is>
          <t>Vendues</t>
        </is>
      </c>
      <c r="I128" t="inlineStr">
        <is>
          <t>Vendute</t>
        </is>
      </c>
      <c r="J128" t="inlineStr">
        <is>
          <t>販売数</t>
        </is>
      </c>
      <c r="K128" t="inlineStr">
        <is>
          <t>판매 수량</t>
        </is>
      </c>
      <c r="L128" t="inlineStr">
        <is>
          <t>Të shitura</t>
        </is>
      </c>
      <c r="M128" t="inlineStr">
        <is>
          <t>Satılan</t>
        </is>
      </c>
      <c r="N128" t="inlineStr">
        <is>
          <t>售出份数</t>
        </is>
      </c>
    </row>
    <row r="129">
      <c r="A129" t="inlineStr">
        <is>
          <t>mh_sales</t>
        </is>
      </c>
      <c r="B129">
        <f>INDEX($C129:$N129,1,$B$1)</f>
        <v/>
      </c>
      <c r="C129" t="inlineStr">
        <is>
          <t>Net sales</t>
        </is>
      </c>
      <c r="D129" t="inlineStr">
        <is>
          <t>Umsatz</t>
        </is>
      </c>
      <c r="E129" t="inlineStr">
        <is>
          <t>فروش</t>
        </is>
      </c>
      <c r="F129" t="inlineStr">
        <is>
          <t>المبيعات</t>
        </is>
      </c>
      <c r="G129" t="inlineStr">
        <is>
          <t>Ventas</t>
        </is>
      </c>
      <c r="H129" t="inlineStr">
        <is>
          <t>CA</t>
        </is>
      </c>
      <c r="I129" t="inlineStr">
        <is>
          <t>Vendite</t>
        </is>
      </c>
      <c r="J129" t="inlineStr">
        <is>
          <t>売上</t>
        </is>
      </c>
      <c r="K129" t="inlineStr">
        <is>
          <t>매출</t>
        </is>
      </c>
      <c r="L129" t="inlineStr">
        <is>
          <t>Shitjet</t>
        </is>
      </c>
      <c r="M129" t="inlineStr">
        <is>
          <t>Satış</t>
        </is>
      </c>
      <c r="N129" t="inlineStr">
        <is>
          <t>销售额</t>
        </is>
      </c>
    </row>
    <row r="130">
      <c r="A130" t="inlineStr">
        <is>
          <t>mh_gpt</t>
        </is>
      </c>
      <c r="B130">
        <f>INDEX($C130:$N130,1,$B$1)</f>
        <v/>
      </c>
      <c r="C130" t="inlineStr">
        <is>
          <t>Gross profit</t>
        </is>
      </c>
      <c r="D130" t="inlineStr">
        <is>
          <t>Rohertrag</t>
        </is>
      </c>
      <c r="E130" t="inlineStr">
        <is>
          <t>سود ناخالص</t>
        </is>
      </c>
      <c r="F130" t="inlineStr">
        <is>
          <t>الربح الإجمالي</t>
        </is>
      </c>
      <c r="G130" t="inlineStr">
        <is>
          <t>Margen</t>
        </is>
      </c>
      <c r="H130" t="inlineStr">
        <is>
          <t>Marge</t>
        </is>
      </c>
      <c r="I130" t="inlineStr">
        <is>
          <t>Margine</t>
        </is>
      </c>
      <c r="J130" t="inlineStr">
        <is>
          <t>粗利</t>
        </is>
      </c>
      <c r="K130" t="inlineStr">
        <is>
          <t>매출총이익</t>
        </is>
      </c>
      <c r="L130" t="inlineStr">
        <is>
          <t>Fitimi</t>
        </is>
      </c>
      <c r="M130" t="inlineStr">
        <is>
          <t>Brüt kâr</t>
        </is>
      </c>
      <c r="N130" t="inlineStr">
        <is>
          <t>毛利</t>
        </is>
      </c>
    </row>
    <row r="131">
      <c r="A131" t="inlineStr">
        <is>
          <t>mh_mix</t>
        </is>
      </c>
      <c r="B131">
        <f>INDEX($C131:$N131,1,$B$1)</f>
        <v/>
      </c>
      <c r="C131" t="inlineStr">
        <is>
          <t>Menu mix</t>
        </is>
      </c>
      <c r="D131" t="inlineStr">
        <is>
          <t>Menüanteil</t>
        </is>
      </c>
      <c r="E131" t="inlineStr">
        <is>
          <t>سهم از منو</t>
        </is>
      </c>
      <c r="F131" t="inlineStr">
        <is>
          <t>حصة القائمة</t>
        </is>
      </c>
      <c r="G131" t="inlineStr">
        <is>
          <t>Mix</t>
        </is>
      </c>
      <c r="H131" t="inlineStr">
        <is>
          <t>Mix</t>
        </is>
      </c>
      <c r="I131" t="inlineStr">
        <is>
          <t>Mix</t>
        </is>
      </c>
      <c r="J131" t="inlineStr">
        <is>
          <t>構成比</t>
        </is>
      </c>
      <c r="K131" t="inlineStr">
        <is>
          <t>메뉴 비중</t>
        </is>
      </c>
      <c r="L131" t="inlineStr">
        <is>
          <t>Përzierja</t>
        </is>
      </c>
      <c r="M131" t="inlineStr">
        <is>
          <t>Menü payı</t>
        </is>
      </c>
      <c r="N131" t="inlineStr">
        <is>
          <t>菜单占比</t>
        </is>
      </c>
    </row>
    <row r="132">
      <c r="A132" t="inlineStr">
        <is>
          <t>mh_class</t>
        </is>
      </c>
      <c r="B132">
        <f>INDEX($C132:$N132,1,$B$1)</f>
        <v/>
      </c>
      <c r="C132" t="inlineStr">
        <is>
          <t>Class</t>
        </is>
      </c>
      <c r="D132" t="inlineStr">
        <is>
          <t>Klasse</t>
        </is>
      </c>
      <c r="E132" t="inlineStr">
        <is>
          <t>دسته‌بندی</t>
        </is>
      </c>
      <c r="F132" t="inlineStr">
        <is>
          <t>التصنيف</t>
        </is>
      </c>
      <c r="G132" t="inlineStr">
        <is>
          <t>Clase</t>
        </is>
      </c>
      <c r="H132" t="inlineStr">
        <is>
          <t>Classe</t>
        </is>
      </c>
      <c r="I132" t="inlineStr">
        <is>
          <t>Classe</t>
        </is>
      </c>
      <c r="J132" t="inlineStr">
        <is>
          <t>分類</t>
        </is>
      </c>
      <c r="K132" t="inlineStr">
        <is>
          <t>분류</t>
        </is>
      </c>
      <c r="L132" t="inlineStr">
        <is>
          <t>Klasa</t>
        </is>
      </c>
      <c r="M132" t="inlineStr">
        <is>
          <t>Sınıf</t>
        </is>
      </c>
      <c r="N132" t="inlineStr">
        <is>
          <t>分类</t>
        </is>
      </c>
    </row>
    <row r="133">
      <c r="A133" t="inlineStr">
        <is>
          <t>mh_act</t>
        </is>
      </c>
      <c r="B133">
        <f>INDEX($C133:$N133,1,$B$1)</f>
        <v/>
      </c>
      <c r="C133" t="inlineStr">
        <is>
          <t>Recommended action</t>
        </is>
      </c>
      <c r="D133" t="inlineStr">
        <is>
          <t>Empfohlene Maßnahme</t>
        </is>
      </c>
      <c r="E133" t="inlineStr">
        <is>
          <t>اقدام پیشنهادی</t>
        </is>
      </c>
      <c r="F133" t="inlineStr">
        <is>
          <t>الإجراء المقترح</t>
        </is>
      </c>
      <c r="G133" t="inlineStr">
        <is>
          <t>Acción recomendada</t>
        </is>
      </c>
      <c r="H133" t="inlineStr">
        <is>
          <t>Action recommandée</t>
        </is>
      </c>
      <c r="I133" t="inlineStr">
        <is>
          <t>Azione consigliata</t>
        </is>
      </c>
      <c r="J133" t="inlineStr">
        <is>
          <t>推奨アクション</t>
        </is>
      </c>
      <c r="K133" t="inlineStr">
        <is>
          <t>권장 조치</t>
        </is>
      </c>
      <c r="L133" t="inlineStr">
        <is>
          <t>Veprimi i rekomanduar</t>
        </is>
      </c>
      <c r="M133" t="inlineStr">
        <is>
          <t>Önerilen aksiyon</t>
        </is>
      </c>
      <c r="N133" t="inlineStr">
        <is>
          <t>建议行动</t>
        </is>
      </c>
    </row>
    <row r="134">
      <c r="A134" t="inlineStr">
        <is>
          <t>rc_title</t>
        </is>
      </c>
      <c r="B134">
        <f>INDEX($C134:$N134,1,$B$1)</f>
        <v/>
      </c>
      <c r="C134" t="inlineStr">
        <is>
          <t>RECIPE COSTING</t>
        </is>
      </c>
      <c r="D134" t="inlineStr">
        <is>
          <t>REZEPTKALKULATION</t>
        </is>
      </c>
      <c r="E134" t="inlineStr">
        <is>
          <t>قیمت تمام‌شده دستور پخت</t>
        </is>
      </c>
      <c r="F134" t="inlineStr">
        <is>
          <t>تكلفة الوصفات</t>
        </is>
      </c>
      <c r="G134" t="inlineStr">
        <is>
          <t>ESCANDALLOS</t>
        </is>
      </c>
      <c r="H134" t="inlineStr">
        <is>
          <t>FICHES TECHNIQUES</t>
        </is>
      </c>
      <c r="I134" t="inlineStr">
        <is>
          <t>SCHEDE RICETTA</t>
        </is>
      </c>
      <c r="J134" t="inlineStr">
        <is>
          <t>レシピ原価</t>
        </is>
      </c>
      <c r="K134" t="inlineStr">
        <is>
          <t>레시피 원가</t>
        </is>
      </c>
      <c r="L134" t="inlineStr">
        <is>
          <t>KALKULIMI I RECETAVE</t>
        </is>
      </c>
      <c r="M134" t="inlineStr">
        <is>
          <t>REÇETE MALİYETİ</t>
        </is>
      </c>
      <c r="N134" t="inlineStr">
        <is>
          <t>配方成本</t>
        </is>
      </c>
    </row>
    <row r="135">
      <c r="A135" t="inlineStr">
        <is>
          <t>rc_sub</t>
        </is>
      </c>
      <c r="B135">
        <f>INDEX($C135:$N135,1,$B$1)</f>
        <v/>
      </c>
      <c r="C135" t="inlineStr">
        <is>
          <t>One row per ingredient: choose dish and ingredient, enter quantity per portion in the ingredient’s unit.</t>
        </is>
      </c>
      <c r="D135" t="inlineStr">
        <is>
          <t>Eine Zeile pro Zutat: Gericht und Zutat wählen, Menge pro Portion in der Einheit der Zutat eintragen.</t>
        </is>
      </c>
      <c r="E135" t="inlineStr">
        <is>
          <t>برای هر ماده یک ردیف: غذا و ماده را انتخاب کنید و مقدار هر پرس را به واحد همان ماده وارد کنید.</t>
        </is>
      </c>
      <c r="F135" t="inlineStr">
        <is>
          <t>سطر لكل مكوّن: اختر الطبق والمكوّن وأدخل الكمية لكل حصة بوحدة المكوّن.</t>
        </is>
      </c>
      <c r="G135" t="inlineStr">
        <is>
          <t>Una fila por ingrediente: elige plato e ingrediente e introduce la cantidad por ración en su unidad.</t>
        </is>
      </c>
      <c r="H135" t="inlineStr">
        <is>
          <t>Une ligne par ingrédient : choisissez plat et ingrédient, saisissez la quantité par portion dans son unité.</t>
        </is>
      </c>
      <c r="I135" t="inlineStr">
        <is>
          <t>Una riga per ingrediente: scegli piatto e ingrediente e inserisci la quantità per porzione nella sua unità.</t>
        </is>
      </c>
      <c r="J135" t="inlineStr">
        <is>
          <t>食材ごとに1行：料理と食材を選び、1人前の量を食材の単位で入力します。</t>
        </is>
      </c>
      <c r="K135" t="inlineStr">
        <is>
          <t>식재료마다 한 줄: 요리와 식재료를 선택하고 1인분 양을 해당 단위로 입력합니다.</t>
        </is>
      </c>
      <c r="L135" t="inlineStr">
        <is>
          <t>Një rresht për përbërës: zgjidhni pjatën dhe përbërësin, futni sasinë për porcion në njësinë e tij.</t>
        </is>
      </c>
      <c r="M135" t="inlineStr">
        <is>
          <t>Malzeme başına bir satır: yemeği ve malzemeyi seçin, porsiyon başı miktarı malzemenin biriminde girin.</t>
        </is>
      </c>
      <c r="N135" t="inlineStr">
        <is>
          <t>每种食材一行：选择菜品和食材，按食材单位填写每份用量。</t>
        </is>
      </c>
    </row>
    <row r="136">
      <c r="A136" t="inlineStr">
        <is>
          <t>rh_item</t>
        </is>
      </c>
      <c r="B136">
        <f>INDEX($C136:$N136,1,$B$1)</f>
        <v/>
      </c>
      <c r="C136" t="inlineStr">
        <is>
          <t>Dish</t>
        </is>
      </c>
      <c r="D136" t="inlineStr">
        <is>
          <t>Gericht</t>
        </is>
      </c>
      <c r="E136" t="inlineStr">
        <is>
          <t>غذا</t>
        </is>
      </c>
      <c r="F136" t="inlineStr">
        <is>
          <t>الطبق</t>
        </is>
      </c>
      <c r="G136" t="inlineStr">
        <is>
          <t>Plato</t>
        </is>
      </c>
      <c r="H136" t="inlineStr">
        <is>
          <t>Plat</t>
        </is>
      </c>
      <c r="I136" t="inlineStr">
        <is>
          <t>Piatto</t>
        </is>
      </c>
      <c r="J136" t="inlineStr">
        <is>
          <t>料理</t>
        </is>
      </c>
      <c r="K136" t="inlineStr">
        <is>
          <t>요리</t>
        </is>
      </c>
      <c r="L136" t="inlineStr">
        <is>
          <t>Pjata</t>
        </is>
      </c>
      <c r="M136" t="inlineStr">
        <is>
          <t>Yemek</t>
        </is>
      </c>
      <c r="N136" t="inlineStr">
        <is>
          <t>菜品</t>
        </is>
      </c>
    </row>
    <row r="137">
      <c r="A137" t="inlineStr">
        <is>
          <t>rh_ing</t>
        </is>
      </c>
      <c r="B137">
        <f>INDEX($C137:$N137,1,$B$1)</f>
        <v/>
      </c>
      <c r="C137" t="inlineStr">
        <is>
          <t>Ingredient</t>
        </is>
      </c>
      <c r="D137" t="inlineStr">
        <is>
          <t>Zutat</t>
        </is>
      </c>
      <c r="E137" t="inlineStr">
        <is>
          <t>ماده اولیه</t>
        </is>
      </c>
      <c r="F137" t="inlineStr">
        <is>
          <t>المكوّن</t>
        </is>
      </c>
      <c r="G137" t="inlineStr">
        <is>
          <t>Ingrediente</t>
        </is>
      </c>
      <c r="H137" t="inlineStr">
        <is>
          <t>Ingrédient</t>
        </is>
      </c>
      <c r="I137" t="inlineStr">
        <is>
          <t>Ingrediente</t>
        </is>
      </c>
      <c r="J137" t="inlineStr">
        <is>
          <t>食材</t>
        </is>
      </c>
      <c r="K137" t="inlineStr">
        <is>
          <t>식재료</t>
        </is>
      </c>
      <c r="L137" t="inlineStr">
        <is>
          <t>Përbërësi</t>
        </is>
      </c>
      <c r="M137" t="inlineStr">
        <is>
          <t>Malzeme</t>
        </is>
      </c>
      <c r="N137" t="inlineStr">
        <is>
          <t>食材</t>
        </is>
      </c>
    </row>
    <row r="138">
      <c r="A138" t="inlineStr">
        <is>
          <t>rh_qty</t>
        </is>
      </c>
      <c r="B138">
        <f>INDEX($C138:$N138,1,$B$1)</f>
        <v/>
      </c>
      <c r="C138" t="inlineStr">
        <is>
          <t>Quantity / portion</t>
        </is>
      </c>
      <c r="D138" t="inlineStr">
        <is>
          <t>Menge / Portion</t>
        </is>
      </c>
      <c r="E138" t="inlineStr">
        <is>
          <t>مقدار هر پرس</t>
        </is>
      </c>
      <c r="F138" t="inlineStr">
        <is>
          <t>الكمية / حصة</t>
        </is>
      </c>
      <c r="G138" t="inlineStr">
        <is>
          <t>Cantidad / ración</t>
        </is>
      </c>
      <c r="H138" t="inlineStr">
        <is>
          <t>Quantité / portion</t>
        </is>
      </c>
      <c r="I138" t="inlineStr">
        <is>
          <t>Quantità / porzione</t>
        </is>
      </c>
      <c r="J138" t="inlineStr">
        <is>
          <t>1食あたり量</t>
        </is>
      </c>
      <c r="K138" t="inlineStr">
        <is>
          <t>1인분 양</t>
        </is>
      </c>
      <c r="L138" t="inlineStr">
        <is>
          <t>Sasia / porcion</t>
        </is>
      </c>
      <c r="M138" t="inlineStr">
        <is>
          <t>Miktar / porsiyon</t>
        </is>
      </c>
      <c r="N138" t="inlineStr">
        <is>
          <t>每份用量</t>
        </is>
      </c>
    </row>
    <row r="139">
      <c r="A139" t="inlineStr">
        <is>
          <t>rh_unit</t>
        </is>
      </c>
      <c r="B139">
        <f>INDEX($C139:$N139,1,$B$1)</f>
        <v/>
      </c>
      <c r="C139" t="inlineStr">
        <is>
          <t>Unit</t>
        </is>
      </c>
      <c r="D139" t="inlineStr">
        <is>
          <t>Einheit</t>
        </is>
      </c>
      <c r="E139" t="inlineStr">
        <is>
          <t>واحد</t>
        </is>
      </c>
      <c r="F139" t="inlineStr">
        <is>
          <t>الوحدة</t>
        </is>
      </c>
      <c r="G139" t="inlineStr">
        <is>
          <t>Unidad</t>
        </is>
      </c>
      <c r="H139" t="inlineStr">
        <is>
          <t>Unité</t>
        </is>
      </c>
      <c r="I139" t="inlineStr">
        <is>
          <t>Unità</t>
        </is>
      </c>
      <c r="J139" t="inlineStr">
        <is>
          <t>単位</t>
        </is>
      </c>
      <c r="K139" t="inlineStr">
        <is>
          <t>단위</t>
        </is>
      </c>
      <c r="L139" t="inlineStr">
        <is>
          <t>Njësia</t>
        </is>
      </c>
      <c r="M139" t="inlineStr">
        <is>
          <t>Birim</t>
        </is>
      </c>
      <c r="N139" t="inlineStr">
        <is>
          <t>单位</t>
        </is>
      </c>
    </row>
    <row r="140">
      <c r="A140" t="inlineStr">
        <is>
          <t>rh_uc</t>
        </is>
      </c>
      <c r="B140">
        <f>INDEX($C140:$N140,1,$B$1)</f>
        <v/>
      </c>
      <c r="C140" t="inlineStr">
        <is>
          <t>Cost / unit</t>
        </is>
      </c>
      <c r="D140" t="inlineStr">
        <is>
          <t>Kosten / Einheit</t>
        </is>
      </c>
      <c r="E140" t="inlineStr">
        <is>
          <t>هزینه هر واحد</t>
        </is>
      </c>
      <c r="F140" t="inlineStr">
        <is>
          <t>التكلفة / وحدة</t>
        </is>
      </c>
      <c r="G140" t="inlineStr">
        <is>
          <t>Coste / unidad</t>
        </is>
      </c>
      <c r="H140" t="inlineStr">
        <is>
          <t>Coût / unité</t>
        </is>
      </c>
      <c r="I140" t="inlineStr">
        <is>
          <t>Costo / unità</t>
        </is>
      </c>
      <c r="J140" t="inlineStr">
        <is>
          <t>単位原価</t>
        </is>
      </c>
      <c r="K140" t="inlineStr">
        <is>
          <t>단위 원가</t>
        </is>
      </c>
      <c r="L140" t="inlineStr">
        <is>
          <t>Kostoja / njësi</t>
        </is>
      </c>
      <c r="M140" t="inlineStr">
        <is>
          <t>Birim maliyet</t>
        </is>
      </c>
      <c r="N140" t="inlineStr">
        <is>
          <t>单位成本</t>
        </is>
      </c>
    </row>
    <row r="141">
      <c r="A141" t="inlineStr">
        <is>
          <t>rh_cost</t>
        </is>
      </c>
      <c r="B141">
        <f>INDEX($C141:$N141,1,$B$1)</f>
        <v/>
      </c>
      <c r="C141" t="inlineStr">
        <is>
          <t>Cost</t>
        </is>
      </c>
      <c r="D141" t="inlineStr">
        <is>
          <t>Kosten</t>
        </is>
      </c>
      <c r="E141" t="inlineStr">
        <is>
          <t>هزینه</t>
        </is>
      </c>
      <c r="F141" t="inlineStr">
        <is>
          <t>التكلفة</t>
        </is>
      </c>
      <c r="G141" t="inlineStr">
        <is>
          <t>Coste</t>
        </is>
      </c>
      <c r="H141" t="inlineStr">
        <is>
          <t>Coût</t>
        </is>
      </c>
      <c r="I141" t="inlineStr">
        <is>
          <t>Costo</t>
        </is>
      </c>
      <c r="J141" t="inlineStr">
        <is>
          <t>原価</t>
        </is>
      </c>
      <c r="K141" t="inlineStr">
        <is>
          <t>원가</t>
        </is>
      </c>
      <c r="L141" t="inlineStr">
        <is>
          <t>Kostoja</t>
        </is>
      </c>
      <c r="M141" t="inlineStr">
        <is>
          <t>Maliyet</t>
        </is>
      </c>
      <c r="N141" t="inlineStr">
        <is>
          <t>成本</t>
        </is>
      </c>
    </row>
    <row r="142">
      <c r="A142" t="inlineStr">
        <is>
          <t>in_title</t>
        </is>
      </c>
      <c r="B142">
        <f>INDEX($C142:$N142,1,$B$1)</f>
        <v/>
      </c>
      <c r="C142" t="inlineStr">
        <is>
          <t>INGREDIENT PRICES</t>
        </is>
      </c>
      <c r="D142" t="inlineStr">
        <is>
          <t>ZUTATENPREISE</t>
        </is>
      </c>
      <c r="E142" t="inlineStr">
        <is>
          <t>قیمت مواد اولیه</t>
        </is>
      </c>
      <c r="F142" t="inlineStr">
        <is>
          <t>أسعار المكونات</t>
        </is>
      </c>
      <c r="G142" t="inlineStr">
        <is>
          <t>PRECIOS DE INGREDIENTES</t>
        </is>
      </c>
      <c r="H142" t="inlineStr">
        <is>
          <t>PRIX DES INGRÉDIENTS</t>
        </is>
      </c>
      <c r="I142" t="inlineStr">
        <is>
          <t>PREZZI DEGLI INGREDIENTI</t>
        </is>
      </c>
      <c r="J142" t="inlineStr">
        <is>
          <t>食材価格</t>
        </is>
      </c>
      <c r="K142" t="inlineStr">
        <is>
          <t>식재료 가격</t>
        </is>
      </c>
      <c r="L142" t="inlineStr">
        <is>
          <t>ÇMIMET E PËRBËRËSVE</t>
        </is>
      </c>
      <c r="M142" t="inlineStr">
        <is>
          <t>MALZEME FİYATLARI</t>
        </is>
      </c>
      <c r="N142" t="inlineStr">
        <is>
          <t>食材价格</t>
        </is>
      </c>
    </row>
    <row r="143">
      <c r="A143" t="inlineStr">
        <is>
          <t>in_sub</t>
        </is>
      </c>
      <c r="B143">
        <f>INDEX($C143:$N143,1,$B$1)</f>
        <v/>
      </c>
      <c r="C143" t="inlineStr">
        <is>
          <t>Net purchase price per unit. Yield = usable share after trimming (e.g. 80 % for potatoes). Effective cost = price ÷ yield.</t>
        </is>
      </c>
      <c r="D143" t="inlineStr">
        <is>
          <t>Netto-Einkaufspreis je Einheit. Ausbeute = nutzbarer Anteil nach dem Putzen (z. B. 80 % bei Kartoffeln). Effektive Kosten = Preis ÷ Ausbeute.</t>
        </is>
      </c>
      <c r="E143" t="inlineStr">
        <is>
          <t>قیمت خرید خالص هر واحد. بازده = سهم قابل استفاده پس از پاک کردن (مثلاً ۸۰٪ برای سیب‌زمینی). هزینه مؤثر = قیمت ÷ بازده.</t>
        </is>
      </c>
      <c r="F143" t="inlineStr">
        <is>
          <t>سعر الشراء الصافي لكل وحدة. المردود = الجزء القابل للاستخدام بعد التنظيف (مثل 80 % للبطاطس). التكلفة الفعلية = السعر ÷ المردود.</t>
        </is>
      </c>
      <c r="G143" t="inlineStr">
        <is>
          <t>Precio neto de compra por unidad. Rendimiento = parte útil tras limpiar (p. ej. 80 % en patatas). Coste efectivo = precio ÷ rendimiento.</t>
        </is>
      </c>
      <c r="H143" t="inlineStr">
        <is>
          <t>Prix d’achat net par unité. Rendement = part utilisable après parage (ex. 80 % pour les pommes de terre). Coût effectif = prix ÷ rendement.</t>
        </is>
      </c>
      <c r="I143" t="inlineStr">
        <is>
          <t>Prezzo d’acquisto netto per unità. Resa = parte utilizzabile dopo la pulizia (es. 80 % per le patate). Costo effettivo = prezzo ÷ resa.</t>
        </is>
      </c>
      <c r="J143" t="inlineStr">
        <is>
          <t>単位あたり税抜仕入価格。歩留まり＝下処理後に使える割合（例：じゃがいも80％）。実質原価＝価格÷歩留まり。</t>
        </is>
      </c>
      <c r="K143" t="inlineStr">
        <is>
          <t>단위당 세전 구매 가격. 수율 = 손질 후 사용 가능한 비율(예: 감자 80 %). 실질 원가 = 가격 ÷ 수율.</t>
        </is>
      </c>
      <c r="L143" t="inlineStr">
        <is>
          <t>Çmimi neto i blerjes për njësi. Rendimenti = pjesa e përdorshme pas pastrimit (p.sh. 80 % për patatet). Kostoja efektive = çmimi ÷ rendimenti.</t>
        </is>
      </c>
      <c r="M143" t="inlineStr">
        <is>
          <t>Birim başına net alış fiyatı. Verim = temizlik sonrası kullanılabilir pay (ör. patateste %80). Efektif maliyet = fiyat ÷ verim.</t>
        </is>
      </c>
      <c r="N143" t="inlineStr">
        <is>
          <t>每单位净进价。可用率 = 处理后的可用比例（如土豆 80 %）。实际成本 = 价格 ÷ 可用率。</t>
        </is>
      </c>
    </row>
    <row r="144">
      <c r="A144" t="inlineStr">
        <is>
          <t>ih_name</t>
        </is>
      </c>
      <c r="B144">
        <f>INDEX($C144:$N144,1,$B$1)</f>
        <v/>
      </c>
      <c r="C144" t="inlineStr">
        <is>
          <t>Ingredient</t>
        </is>
      </c>
      <c r="D144" t="inlineStr">
        <is>
          <t>Zutat</t>
        </is>
      </c>
      <c r="E144" t="inlineStr">
        <is>
          <t>ماده اولیه</t>
        </is>
      </c>
      <c r="F144" t="inlineStr">
        <is>
          <t>المكوّن</t>
        </is>
      </c>
      <c r="G144" t="inlineStr">
        <is>
          <t>Ingrediente</t>
        </is>
      </c>
      <c r="H144" t="inlineStr">
        <is>
          <t>Ingrédient</t>
        </is>
      </c>
      <c r="I144" t="inlineStr">
        <is>
          <t>Ingrediente</t>
        </is>
      </c>
      <c r="J144" t="inlineStr">
        <is>
          <t>食材</t>
        </is>
      </c>
      <c r="K144" t="inlineStr">
        <is>
          <t>식재료</t>
        </is>
      </c>
      <c r="L144" t="inlineStr">
        <is>
          <t>Përbërësi</t>
        </is>
      </c>
      <c r="M144" t="inlineStr">
        <is>
          <t>Malzeme</t>
        </is>
      </c>
      <c r="N144" t="inlineStr">
        <is>
          <t>食材</t>
        </is>
      </c>
    </row>
    <row r="145">
      <c r="A145" t="inlineStr">
        <is>
          <t>ih_unit</t>
        </is>
      </c>
      <c r="B145">
        <f>INDEX($C145:$N145,1,$B$1)</f>
        <v/>
      </c>
      <c r="C145" t="inlineStr">
        <is>
          <t>Unit</t>
        </is>
      </c>
      <c r="D145" t="inlineStr">
        <is>
          <t>Einheit</t>
        </is>
      </c>
      <c r="E145" t="inlineStr">
        <is>
          <t>واحد</t>
        </is>
      </c>
      <c r="F145" t="inlineStr">
        <is>
          <t>الوحدة</t>
        </is>
      </c>
      <c r="G145" t="inlineStr">
        <is>
          <t>Unidad</t>
        </is>
      </c>
      <c r="H145" t="inlineStr">
        <is>
          <t>Unité</t>
        </is>
      </c>
      <c r="I145" t="inlineStr">
        <is>
          <t>Unità</t>
        </is>
      </c>
      <c r="J145" t="inlineStr">
        <is>
          <t>単位</t>
        </is>
      </c>
      <c r="K145" t="inlineStr">
        <is>
          <t>단위</t>
        </is>
      </c>
      <c r="L145" t="inlineStr">
        <is>
          <t>Njësia</t>
        </is>
      </c>
      <c r="M145" t="inlineStr">
        <is>
          <t>Birim</t>
        </is>
      </c>
      <c r="N145" t="inlineStr">
        <is>
          <t>单位</t>
        </is>
      </c>
    </row>
    <row r="146">
      <c r="A146" t="inlineStr">
        <is>
          <t>ih_price</t>
        </is>
      </c>
      <c r="B146">
        <f>INDEX($C146:$N146,1,$B$1)</f>
        <v/>
      </c>
      <c r="C146" t="inlineStr">
        <is>
          <t>Price / unit</t>
        </is>
      </c>
      <c r="D146" t="inlineStr">
        <is>
          <t>Preis / Einheit</t>
        </is>
      </c>
      <c r="E146" t="inlineStr">
        <is>
          <t>قیمت هر واحد</t>
        </is>
      </c>
      <c r="F146" t="inlineStr">
        <is>
          <t>السعر / وحدة</t>
        </is>
      </c>
      <c r="G146" t="inlineStr">
        <is>
          <t>Precio / unidad</t>
        </is>
      </c>
      <c r="H146" t="inlineStr">
        <is>
          <t>Prix / unité</t>
        </is>
      </c>
      <c r="I146" t="inlineStr">
        <is>
          <t>Prezzo / unità</t>
        </is>
      </c>
      <c r="J146" t="inlineStr">
        <is>
          <t>単価</t>
        </is>
      </c>
      <c r="K146" t="inlineStr">
        <is>
          <t>단가</t>
        </is>
      </c>
      <c r="L146" t="inlineStr">
        <is>
          <t>Çmimi / njësi</t>
        </is>
      </c>
      <c r="M146" t="inlineStr">
        <is>
          <t>Birim fiyat</t>
        </is>
      </c>
      <c r="N146" t="inlineStr">
        <is>
          <t>单价</t>
        </is>
      </c>
    </row>
    <row r="147">
      <c r="A147" t="inlineStr">
        <is>
          <t>ih_yield</t>
        </is>
      </c>
      <c r="B147">
        <f>INDEX($C147:$N147,1,$B$1)</f>
        <v/>
      </c>
      <c r="C147" t="inlineStr">
        <is>
          <t>Yield</t>
        </is>
      </c>
      <c r="D147" t="inlineStr">
        <is>
          <t>Ausbeute</t>
        </is>
      </c>
      <c r="E147" t="inlineStr">
        <is>
          <t>بازده</t>
        </is>
      </c>
      <c r="F147" t="inlineStr">
        <is>
          <t>المردود</t>
        </is>
      </c>
      <c r="G147" t="inlineStr">
        <is>
          <t>Rendimiento</t>
        </is>
      </c>
      <c r="H147" t="inlineStr">
        <is>
          <t>Rendement</t>
        </is>
      </c>
      <c r="I147" t="inlineStr">
        <is>
          <t>Resa</t>
        </is>
      </c>
      <c r="J147" t="inlineStr">
        <is>
          <t>歩留まり</t>
        </is>
      </c>
      <c r="K147" t="inlineStr">
        <is>
          <t>수율</t>
        </is>
      </c>
      <c r="L147" t="inlineStr">
        <is>
          <t>Rendimenti</t>
        </is>
      </c>
      <c r="M147" t="inlineStr">
        <is>
          <t>Verim</t>
        </is>
      </c>
      <c r="N147" t="inlineStr">
        <is>
          <t>可用率</t>
        </is>
      </c>
    </row>
    <row r="148">
      <c r="A148" t="inlineStr">
        <is>
          <t>ih_eff</t>
        </is>
      </c>
      <c r="B148">
        <f>INDEX($C148:$N148,1,$B$1)</f>
        <v/>
      </c>
      <c r="C148" t="inlineStr">
        <is>
          <t>Effective cost / unit</t>
        </is>
      </c>
      <c r="D148" t="inlineStr">
        <is>
          <t>Effektive Kosten / Einheit</t>
        </is>
      </c>
      <c r="E148" t="inlineStr">
        <is>
          <t>هزینه مؤثر هر واحد</t>
        </is>
      </c>
      <c r="F148" t="inlineStr">
        <is>
          <t>التكلفة الفعلية / وحدة</t>
        </is>
      </c>
      <c r="G148" t="inlineStr">
        <is>
          <t>Coste efectivo / unidad</t>
        </is>
      </c>
      <c r="H148" t="inlineStr">
        <is>
          <t>Coût effectif / unité</t>
        </is>
      </c>
      <c r="I148" t="inlineStr">
        <is>
          <t>Costo effettivo / unità</t>
        </is>
      </c>
      <c r="J148" t="inlineStr">
        <is>
          <t>実質単価</t>
        </is>
      </c>
      <c r="K148" t="inlineStr">
        <is>
          <t>실질 단가</t>
        </is>
      </c>
      <c r="L148" t="inlineStr">
        <is>
          <t>Kostoja efektive / njësi</t>
        </is>
      </c>
      <c r="M148" t="inlineStr">
        <is>
          <t>Efektif birim maliyet</t>
        </is>
      </c>
      <c r="N148" t="inlineStr">
        <is>
          <t>实际单位成本</t>
        </is>
      </c>
    </row>
    <row r="149">
      <c r="A149" t="inlineStr">
        <is>
          <t>ih_supp</t>
        </is>
      </c>
      <c r="B149">
        <f>INDEX($C149:$N149,1,$B$1)</f>
        <v/>
      </c>
      <c r="C149" t="inlineStr">
        <is>
          <t>Supplier</t>
        </is>
      </c>
      <c r="D149" t="inlineStr">
        <is>
          <t>Lieferant</t>
        </is>
      </c>
      <c r="E149" t="inlineStr">
        <is>
          <t>تأمین‌کننده</t>
        </is>
      </c>
      <c r="F149" t="inlineStr">
        <is>
          <t>المورّد</t>
        </is>
      </c>
      <c r="G149" t="inlineStr">
        <is>
          <t>Proveedor</t>
        </is>
      </c>
      <c r="H149" t="inlineStr">
        <is>
          <t>Fournisseur</t>
        </is>
      </c>
      <c r="I149" t="inlineStr">
        <is>
          <t>Fornitore</t>
        </is>
      </c>
      <c r="J149" t="inlineStr">
        <is>
          <t>仕入先</t>
        </is>
      </c>
      <c r="K149" t="inlineStr">
        <is>
          <t>공급업체</t>
        </is>
      </c>
      <c r="L149" t="inlineStr">
        <is>
          <t>Furnitori</t>
        </is>
      </c>
      <c r="M149" t="inlineStr">
        <is>
          <t>Tedarikçi</t>
        </is>
      </c>
      <c r="N149" t="inlineStr">
        <is>
          <t>供应商</t>
        </is>
      </c>
    </row>
    <row r="150">
      <c r="A150" t="inlineStr">
        <is>
          <t>sl_title</t>
        </is>
      </c>
      <c r="B150">
        <f>INDEX($C150:$N150,1,$B$1)</f>
        <v/>
      </c>
      <c r="C150" t="inlineStr">
        <is>
          <t>DAILY SALES</t>
        </is>
      </c>
      <c r="D150" t="inlineStr">
        <is>
          <t>TÄGLICHE VERKÄUFE</t>
        </is>
      </c>
      <c r="E150" t="inlineStr">
        <is>
          <t>فروش روزانه</t>
        </is>
      </c>
      <c r="F150" t="inlineStr">
        <is>
          <t>المبيعات اليومية</t>
        </is>
      </c>
      <c r="G150" t="inlineStr">
        <is>
          <t>VENTAS DIARIAS</t>
        </is>
      </c>
      <c r="H150" t="inlineStr">
        <is>
          <t>VENTES DU JOUR</t>
        </is>
      </c>
      <c r="I150" t="inlineStr">
        <is>
          <t>VENDITE GIORNALIERE</t>
        </is>
      </c>
      <c r="J150" t="inlineStr">
        <is>
          <t>日々の売上</t>
        </is>
      </c>
      <c r="K150" t="inlineStr">
        <is>
          <t>일일 판매</t>
        </is>
      </c>
      <c r="L150" t="inlineStr">
        <is>
          <t>SHITJET DITORE</t>
        </is>
      </c>
      <c r="M150" t="inlineStr">
        <is>
          <t>GÜNLÜK SATIŞLAR</t>
        </is>
      </c>
      <c r="N150" t="inlineStr">
        <is>
          <t>每日销售</t>
        </is>
      </c>
    </row>
    <row r="151">
      <c r="A151" t="inlineStr">
        <is>
          <t>sl_hint</t>
        </is>
      </c>
      <c r="B151">
        <f>INDEX($C151:$N151,1,$B$1)</f>
        <v/>
      </c>
      <c r="C151" t="inlineStr">
        <is>
          <t>Replace the demo rows with your sales (POS export works too): one row per date and dish. Up to 20,000 rows. Prices and costs come from the Menu sheet.</t>
        </is>
      </c>
      <c r="D151" t="inlineStr">
        <is>
          <t>Demozeilen durch eigene Verkäufe ersetzen (auch Kassenexport): eine Zeile pro Datum und Gericht. Bis zu 20.000 Zeilen. Preise und Kosten kommen aus der Speisekarte.</t>
        </is>
      </c>
      <c r="E151" t="inlineStr">
        <is>
          <t>ردیف‌های نمونه را با فروش خودتان جایگزین کنید (خروجی صندوق هم قابل استفاده است): برای هر تاریخ و غذا یک ردیف. تا ۲۰٬۰۰۰ ردیف. قیمت و هزینه از برگه منو می‌آید.</t>
        </is>
      </c>
      <c r="F151" t="inlineStr">
        <is>
          <t>استبدل الصفوف التجريبية بمبيعاتك (يمكن استخدام تصدير نقطة البيع): سطر لكل تاريخ وطبق. حتى 20,000 سطر. الأسعار والتكاليف من ورقة القائمة.</t>
        </is>
      </c>
      <c r="G151" t="inlineStr">
        <is>
          <t>Sustituye las filas demo por tus ventas (también exportación del TPV): una fila por fecha y plato. Hasta 20.000 filas. Precios y costes salen de la carta.</t>
        </is>
      </c>
      <c r="H151" t="inlineStr">
        <is>
          <t>Remplacez les lignes de démo par vos ventes (export de caisse possible) : une ligne par date et par plat. Jusqu’à 20 000 lignes. Prix et coûts viennent de la carte.</t>
        </is>
      </c>
      <c r="I151" t="inlineStr">
        <is>
          <t>Sostituisci le righe demo con le tue vendite (anche export della cassa): una riga per data e piatto. Fino a 20.000 righe. Prezzi e costi arrivano dal menù.</t>
        </is>
      </c>
      <c r="J151" t="inlineStr">
        <is>
          <t>デモ行を自店の売上に置き換えます（POS のエクスポートも可）：日付と料理ごとに1行。最大 20,000 行。価格と原価はメニューから取得。</t>
        </is>
      </c>
      <c r="K151" t="inlineStr">
        <is>
          <t>데모 행을 실제 판매로 바꾸세요(POS 내보내기도 가능): 날짜·요리마다 한 줄. 최대 20,000행. 가격과 원가는 메뉴 시트에서 가져옵니다.</t>
        </is>
      </c>
      <c r="L151" t="inlineStr">
        <is>
          <t>Zëvendësoni rreshtat demo me shitjet tuaja (edhe eksport nga arka): një rresht për datë dhe pjatë. Deri në 20.000 rreshta. Çmimet dhe kostot vijnë nga menyja.</t>
        </is>
      </c>
      <c r="M151" t="inlineStr">
        <is>
          <t>Demo satırları kendi satışlarınızla değiştirin (POS dışa aktarımı da olur): tarih ve yemek başına bir satır. 20.000 satıra kadar. Fiyat ve maliyetler menüden gelir.</t>
        </is>
      </c>
      <c r="N151" t="inlineStr">
        <is>
          <t>用你的销售替换演示行（也可用收银系统导出）：每个日期和菜品一行。最多 20,000 行。价格和成本取自菜单。</t>
        </is>
      </c>
    </row>
    <row r="152">
      <c r="A152" t="inlineStr">
        <is>
          <t>sh_date</t>
        </is>
      </c>
      <c r="B152">
        <f>INDEX($C152:$N152,1,$B$1)</f>
        <v/>
      </c>
      <c r="C152" t="inlineStr">
        <is>
          <t>Date</t>
        </is>
      </c>
      <c r="D152" t="inlineStr">
        <is>
          <t>Datum</t>
        </is>
      </c>
      <c r="E152" t="inlineStr">
        <is>
          <t>تاریخ</t>
        </is>
      </c>
      <c r="F152" t="inlineStr">
        <is>
          <t>التاريخ</t>
        </is>
      </c>
      <c r="G152" t="inlineStr">
        <is>
          <t>Fecha</t>
        </is>
      </c>
      <c r="H152" t="inlineStr">
        <is>
          <t>Date</t>
        </is>
      </c>
      <c r="I152" t="inlineStr">
        <is>
          <t>Data</t>
        </is>
      </c>
      <c r="J152" t="inlineStr">
        <is>
          <t>日付</t>
        </is>
      </c>
      <c r="K152" t="inlineStr">
        <is>
          <t>날짜</t>
        </is>
      </c>
      <c r="L152" t="inlineStr">
        <is>
          <t>Data</t>
        </is>
      </c>
      <c r="M152" t="inlineStr">
        <is>
          <t>Tarih</t>
        </is>
      </c>
      <c r="N152" t="inlineStr">
        <is>
          <t>日期</t>
        </is>
      </c>
    </row>
    <row r="153">
      <c r="A153" t="inlineStr">
        <is>
          <t>sh_item</t>
        </is>
      </c>
      <c r="B153">
        <f>INDEX($C153:$N153,1,$B$1)</f>
        <v/>
      </c>
      <c r="C153" t="inlineStr">
        <is>
          <t>Dish</t>
        </is>
      </c>
      <c r="D153" t="inlineStr">
        <is>
          <t>Gericht</t>
        </is>
      </c>
      <c r="E153" t="inlineStr">
        <is>
          <t>غذا</t>
        </is>
      </c>
      <c r="F153" t="inlineStr">
        <is>
          <t>الطبق</t>
        </is>
      </c>
      <c r="G153" t="inlineStr">
        <is>
          <t>Plato</t>
        </is>
      </c>
      <c r="H153" t="inlineStr">
        <is>
          <t>Plat</t>
        </is>
      </c>
      <c r="I153" t="inlineStr">
        <is>
          <t>Piatto</t>
        </is>
      </c>
      <c r="J153" t="inlineStr">
        <is>
          <t>料理</t>
        </is>
      </c>
      <c r="K153" t="inlineStr">
        <is>
          <t>요리</t>
        </is>
      </c>
      <c r="L153" t="inlineStr">
        <is>
          <t>Pjata</t>
        </is>
      </c>
      <c r="M153" t="inlineStr">
        <is>
          <t>Yemek</t>
        </is>
      </c>
      <c r="N153" t="inlineStr">
        <is>
          <t>菜品</t>
        </is>
      </c>
    </row>
    <row r="154">
      <c r="A154" t="inlineStr">
        <is>
          <t>sh_port</t>
        </is>
      </c>
      <c r="B154">
        <f>INDEX($C154:$N154,1,$B$1)</f>
        <v/>
      </c>
      <c r="C154" t="inlineStr">
        <is>
          <t>Portions</t>
        </is>
      </c>
      <c r="D154" t="inlineStr">
        <is>
          <t>Portionen</t>
        </is>
      </c>
      <c r="E154" t="inlineStr">
        <is>
          <t>تعداد پرس</t>
        </is>
      </c>
      <c r="F154" t="inlineStr">
        <is>
          <t>الحصص</t>
        </is>
      </c>
      <c r="G154" t="inlineStr">
        <is>
          <t>Raciones</t>
        </is>
      </c>
      <c r="H154" t="inlineStr">
        <is>
          <t>Portions</t>
        </is>
      </c>
      <c r="I154" t="inlineStr">
        <is>
          <t>Porzioni</t>
        </is>
      </c>
      <c r="J154" t="inlineStr">
        <is>
          <t>食数</t>
        </is>
      </c>
      <c r="K154" t="inlineStr">
        <is>
          <t>수량</t>
        </is>
      </c>
      <c r="L154" t="inlineStr">
        <is>
          <t>Porcione</t>
        </is>
      </c>
      <c r="M154" t="inlineStr">
        <is>
          <t>Porsiyon</t>
        </is>
      </c>
      <c r="N154" t="inlineStr">
        <is>
          <t>份数</t>
        </is>
      </c>
    </row>
    <row r="155">
      <c r="A155" t="inlineStr">
        <is>
          <t>sh_notes</t>
        </is>
      </c>
      <c r="B155">
        <f>INDEX($C155:$N155,1,$B$1)</f>
        <v/>
      </c>
      <c r="C155" t="inlineStr">
        <is>
          <t>Notes (optional)</t>
        </is>
      </c>
      <c r="D155" t="inlineStr">
        <is>
          <t>Notizen (optional)</t>
        </is>
      </c>
      <c r="E155" t="inlineStr">
        <is>
          <t>یادداشت (اختیاری)</t>
        </is>
      </c>
      <c r="F155" t="inlineStr">
        <is>
          <t>ملاحظات (اختياري)</t>
        </is>
      </c>
      <c r="G155" t="inlineStr">
        <is>
          <t>Notas (opcional)</t>
        </is>
      </c>
      <c r="H155" t="inlineStr">
        <is>
          <t>Notes (facultatif)</t>
        </is>
      </c>
      <c r="I155" t="inlineStr">
        <is>
          <t>Note (facoltativo)</t>
        </is>
      </c>
      <c r="J155" t="inlineStr">
        <is>
          <t>メモ（任意）</t>
        </is>
      </c>
      <c r="K155" t="inlineStr">
        <is>
          <t>메모(선택)</t>
        </is>
      </c>
      <c r="L155" t="inlineStr">
        <is>
          <t>Shënime (opsionale)</t>
        </is>
      </c>
      <c r="M155" t="inlineStr">
        <is>
          <t>Notlar (isteğe bağlı)</t>
        </is>
      </c>
      <c r="N155" t="inlineStr">
        <is>
          <t>备注（可选）</t>
        </is>
      </c>
    </row>
  </sheetData>
  <sheetProtection selectLockedCells="0" selectUnlockedCells="0" sheet="1" objects="0" insertRows="1" insertHyperlinks="1" autoFilter="1" scenarios="0" formatColumns="0" deleteColumns="1" insertColumns="1" pivotTables="1" deleteRows="1" formatCells="1" formatRows="0" sort="1" password="E778"/>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G109"/>
  <sheetViews>
    <sheetView workbookViewId="0">
      <selection activeCell="A1" sqref="A1"/>
    </sheetView>
  </sheetViews>
  <sheetFormatPr baseColWidth="8" defaultRowHeight="15"/>
  <sheetData>
    <row r="1">
      <c r="A1" t="inlineStr">
        <is>
          <t>CALCULATION ENGINE – DO NOT EDIT</t>
        </is>
      </c>
      <c r="H1" t="inlineStr">
        <is>
          <t>years</t>
        </is>
      </c>
      <c r="J1" t="inlineStr">
        <is>
          <t>cats</t>
        </is>
      </c>
      <c r="L1" t="inlineStr">
        <is>
          <t>months</t>
        </is>
      </c>
    </row>
    <row r="2">
      <c r="A2" t="inlineStr">
        <is>
          <t>year</t>
        </is>
      </c>
      <c r="B2">
        <f>Dashboard!B7</f>
        <v/>
      </c>
      <c r="H2">
        <f>$B$14+0</f>
        <v/>
      </c>
      <c r="J2">
        <f>Lang!$B$41</f>
        <v/>
      </c>
      <c r="L2">
        <f>Lang!$B$42</f>
        <v/>
      </c>
    </row>
    <row r="3">
      <c r="A3" t="inlineStr">
        <is>
          <t>base</t>
        </is>
      </c>
      <c r="B3">
        <f>Dashboard!E7</f>
        <v/>
      </c>
      <c r="H3">
        <f>$B$14+1</f>
        <v/>
      </c>
      <c r="J3">
        <f>IF(Settings!$D$14="","",Settings!$D$14)</f>
        <v/>
      </c>
      <c r="L3">
        <f>Lang!$B$43</f>
        <v/>
      </c>
    </row>
    <row r="4">
      <c r="A4" t="inlineStr">
        <is>
          <t>isAll</t>
        </is>
      </c>
      <c r="B4">
        <f>OR(COUNTIF(Lang!$C$41:$N$41,Dashboard!H7)&gt;0,Dashboard!H7="")</f>
        <v/>
      </c>
      <c r="H4">
        <f>$B$14+2</f>
        <v/>
      </c>
      <c r="J4">
        <f>IF(Settings!$D$15="","",Settings!$D$15)</f>
        <v/>
      </c>
      <c r="L4">
        <f>Lang!$B$44</f>
        <v/>
      </c>
    </row>
    <row r="5">
      <c r="A5" t="inlineStr">
        <is>
          <t>cat</t>
        </is>
      </c>
      <c r="B5">
        <f>Dashboard!H7</f>
        <v/>
      </c>
      <c r="H5">
        <f>$B$14+3</f>
        <v/>
      </c>
      <c r="J5">
        <f>IF(Settings!$D$16="","",Settings!$D$16)</f>
        <v/>
      </c>
      <c r="L5">
        <f>Lang!$B$45</f>
        <v/>
      </c>
    </row>
    <row r="6">
      <c r="A6" t="inlineStr">
        <is>
          <t>month</t>
        </is>
      </c>
      <c r="B6">
        <f>ROUND(SUMPRODUCT((Lang!$C$43:$N$54=Dashboard!K7)*(ROW(Lang!$C$43:$N$54)-42))/MAX(1,COUNTIF(Lang!$C$43:$N$54,Dashboard!K7)),0)</f>
        <v/>
      </c>
      <c r="H6">
        <f>$B$14+4</f>
        <v/>
      </c>
      <c r="J6">
        <f>IF(Settings!$D$17="","",Settings!$D$17)</f>
        <v/>
      </c>
      <c r="L6">
        <f>Lang!$B$46</f>
        <v/>
      </c>
    </row>
    <row r="7">
      <c r="A7" t="inlineStr">
        <is>
          <t>lastDate</t>
        </is>
      </c>
      <c r="B7">
        <f>MAX(sDate)</f>
        <v/>
      </c>
      <c r="H7">
        <f>$B$14+5</f>
        <v/>
      </c>
      <c r="J7">
        <f>IF(Settings!$D$18="","",Settings!$D$18)</f>
        <v/>
      </c>
      <c r="L7">
        <f>Lang!$B$47</f>
        <v/>
      </c>
    </row>
    <row r="8">
      <c r="A8" t="inlineStr">
        <is>
          <t>pStart</t>
        </is>
      </c>
      <c r="B8">
        <f>DATE(B2,MAX(1,MIN(12,B6)),1)</f>
        <v/>
      </c>
      <c r="H8">
        <f>$B$14+6</f>
        <v/>
      </c>
      <c r="J8">
        <f>IF(Settings!$D$19="","",Settings!$D$19)</f>
        <v/>
      </c>
      <c r="L8">
        <f>Lang!$B$48</f>
        <v/>
      </c>
    </row>
    <row r="9">
      <c r="A9" t="inlineStr">
        <is>
          <t>pEnd</t>
        </is>
      </c>
      <c r="B9">
        <f>IF(B6=0,DATE(B2+1,1,1),EDATE(B8,1))</f>
        <v/>
      </c>
      <c r="H9">
        <f>$B$14+7</f>
        <v/>
      </c>
      <c r="L9">
        <f>Lang!$B$49</f>
        <v/>
      </c>
    </row>
    <row r="10">
      <c r="A10" t="inlineStr">
        <is>
          <t>effEnd</t>
        </is>
      </c>
      <c r="B10">
        <f>MAX(B8,MIN(B9,B7+1))</f>
        <v/>
      </c>
      <c r="H10">
        <f>$B$14+8</f>
        <v/>
      </c>
      <c r="L10">
        <f>Lang!$B$50</f>
        <v/>
      </c>
    </row>
    <row r="11">
      <c r="A11" t="inlineStr">
        <is>
          <t>shift</t>
        </is>
      </c>
      <c r="B11">
        <f>B2-B3</f>
        <v/>
      </c>
      <c r="H11">
        <f>$B$14+9</f>
        <v/>
      </c>
      <c r="L11">
        <f>Lang!$B$51</f>
        <v/>
      </c>
    </row>
    <row r="12">
      <c r="A12" t="inlineStr">
        <is>
          <t>bStart</t>
        </is>
      </c>
      <c r="B12">
        <f>EDATE(B8,-12*B11)</f>
        <v/>
      </c>
      <c r="L12">
        <f>Lang!$B$52</f>
        <v/>
      </c>
    </row>
    <row r="13">
      <c r="A13" t="inlineStr">
        <is>
          <t>bEnd</t>
        </is>
      </c>
      <c r="B13">
        <f>EDATE(B10,-12*B11)</f>
        <v/>
      </c>
      <c r="L13">
        <f>Lang!$B$53</f>
        <v/>
      </c>
    </row>
    <row r="14">
      <c r="A14" t="inlineStr">
        <is>
          <t>firstYear</t>
        </is>
      </c>
      <c r="B14">
        <f>Settings!$D$12</f>
        <v/>
      </c>
      <c r="L14">
        <f>Lang!$B$54</f>
        <v/>
      </c>
    </row>
    <row r="15">
      <c r="A15" t="inlineStr">
        <is>
          <t>totPort</t>
        </is>
      </c>
      <c r="B15">
        <f>SUM(G21:G60)</f>
        <v/>
      </c>
    </row>
    <row r="16">
      <c r="A16" t="inlineStr">
        <is>
          <t>nItems</t>
        </is>
      </c>
      <c r="B16">
        <f>COUNTIFS(F21:F60,1,G21:G60,"&gt;0")</f>
        <v/>
      </c>
    </row>
    <row r="17">
      <c r="A17" t="inlineStr">
        <is>
          <t>popThr</t>
        </is>
      </c>
      <c r="B17">
        <f>IF(B16=0,0,0.7*B15/B16)</f>
        <v/>
      </c>
    </row>
    <row r="18">
      <c r="A18" t="inlineStr">
        <is>
          <t>avgCM</t>
        </is>
      </c>
      <c r="B18">
        <f>IFERROR(SUM(K21:K60)/B15,0)</f>
        <v/>
      </c>
    </row>
    <row r="20">
      <c r="A20" t="inlineStr">
        <is>
          <t>k</t>
        </is>
      </c>
      <c r="B20" t="inlineStr">
        <is>
          <t>name</t>
        </is>
      </c>
      <c r="C20" t="inlineStr">
        <is>
          <t>cat</t>
        </is>
      </c>
      <c r="D20" t="inlineStr">
        <is>
          <t>price</t>
        </is>
      </c>
      <c r="E20" t="inlineStr">
        <is>
          <t>cost</t>
        </is>
      </c>
      <c r="F20" t="inlineStr">
        <is>
          <t>incl</t>
        </is>
      </c>
      <c r="G20" t="inlineStr">
        <is>
          <t>port</t>
        </is>
      </c>
      <c r="H20" t="inlineStr">
        <is>
          <t>bport</t>
        </is>
      </c>
      <c r="I20" t="inlineStr">
        <is>
          <t>sales</t>
        </is>
      </c>
      <c r="J20" t="inlineStr">
        <is>
          <t>fcost</t>
        </is>
      </c>
      <c r="K20" t="inlineStr">
        <is>
          <t>gp</t>
        </is>
      </c>
      <c r="L20" t="inlineStr">
        <is>
          <t>bsales</t>
        </is>
      </c>
      <c r="M20" t="inlineStr">
        <is>
          <t>bcost</t>
        </is>
      </c>
      <c r="N20" t="inlineStr">
        <is>
          <t>cm</t>
        </is>
      </c>
      <c r="O20" t="inlineStr">
        <is>
          <t>scX</t>
        </is>
      </c>
      <c r="P20" t="inlineStr">
        <is>
          <t>scY</t>
        </is>
      </c>
      <c r="Q20" t="inlineStr">
        <is>
          <t>rank</t>
        </is>
      </c>
      <c r="R20" t="inlineStr">
        <is>
          <t>priceM</t>
        </is>
      </c>
      <c r="S20" t="inlineStr">
        <is>
          <t>costM</t>
        </is>
      </c>
      <c r="T20" t="inlineStr">
        <is>
          <t>cls</t>
        </is>
      </c>
      <c r="U20" t="inlineStr">
        <is>
          <t>clsLbl</t>
        </is>
      </c>
      <c r="V20" t="inlineStr">
        <is>
          <t>act</t>
        </is>
      </c>
      <c r="W20" t="inlineStr">
        <is>
          <t>mix</t>
        </is>
      </c>
      <c r="X20" t="inlineStr">
        <is>
          <t>dogGP</t>
        </is>
      </c>
      <c r="Y20" t="inlineStr">
        <is>
          <t>cmM</t>
        </is>
      </c>
      <c r="AA20" t="inlineStr">
        <is>
          <t>lineX</t>
        </is>
      </c>
      <c r="AB20" t="inlineStr">
        <is>
          <t>lineY</t>
        </is>
      </c>
    </row>
    <row r="21">
      <c r="A21" t="n">
        <v>1</v>
      </c>
      <c r="B21">
        <f>IF(Menu!B8="","",Menu!B8)</f>
        <v/>
      </c>
      <c r="C21">
        <f>IF(Menu!C8="","",Menu!C8)</f>
        <v/>
      </c>
      <c r="D21">
        <f>N(Menu!D8)</f>
        <v/>
      </c>
      <c r="E21">
        <f>N(Menu!E8)</f>
        <v/>
      </c>
      <c r="F21">
        <f>IF(AND(B21&lt;&gt;"",OR($B$4,C21=$B$5)),1,0)</f>
        <v/>
      </c>
      <c r="G21">
        <f>IF(F21=1,SUMIFS(sPort,sItem,B21,sDate,"&gt;="&amp;$B$8,sDate,"&lt;"&amp;$B$10),0)</f>
        <v/>
      </c>
      <c r="H21">
        <f>IF(F21=1,SUMIFS(sPort,sItem,B21,sDate,"&gt;="&amp;$B$12,sDate,"&lt;"&amp;$B$13),0)</f>
        <v/>
      </c>
      <c r="I21">
        <f>G21*D21</f>
        <v/>
      </c>
      <c r="J21">
        <f>G21*E21</f>
        <v/>
      </c>
      <c r="K21">
        <f>I21-J21</f>
        <v/>
      </c>
      <c r="L21">
        <f>H21*D21</f>
        <v/>
      </c>
      <c r="M21">
        <f>H21*E21</f>
        <v/>
      </c>
      <c r="N21">
        <f>D21-E21</f>
        <v/>
      </c>
      <c r="O21">
        <f>IF(AND(F21=1,G21&gt;0),G21,NA())</f>
        <v/>
      </c>
      <c r="P21">
        <f>IF(AND(F21=1,G21&gt;0),N21,NA())</f>
        <v/>
      </c>
      <c r="Q21">
        <f>IF(AND(F21=1,K21&gt;0),K21+ROW()/1000000,"")</f>
        <v/>
      </c>
      <c r="R21">
        <f>IF(F21=1,D21,0)</f>
        <v/>
      </c>
      <c r="S21">
        <f>IF(F21=1,E21,0)</f>
        <v/>
      </c>
      <c r="T21">
        <f>IF(OR(F21=0,G21=0),"",IF(G21&gt;=$B$17,IF(N21&gt;=$B$18,1,2),IF(N21&gt;=$B$18,3,4)))</f>
        <v/>
      </c>
      <c r="U21">
        <f>IF(T21="","",CHOOSE(T21,Lang!$B$87,Lang!$B$88,Lang!$B$89,Lang!$B$90))</f>
        <v/>
      </c>
      <c r="V21">
        <f>IF(T21="","",CHOOSE(T21,Lang!$B$91,Lang!$B$92,Lang!$B$93,Lang!$B$94))</f>
        <v/>
      </c>
      <c r="W21">
        <f>IF(OR(F21=0,$B$15=0),"",G21/$B$15)</f>
        <v/>
      </c>
      <c r="X21">
        <f>IF(T21=4,K21,"")</f>
        <v/>
      </c>
      <c r="Y21">
        <f>IF(AND(F21=1,G21&gt;0),N21,0)</f>
        <v/>
      </c>
      <c r="AA21">
        <f>$B$17</f>
        <v/>
      </c>
      <c r="AB21" t="n">
        <v>0</v>
      </c>
      <c r="AD21">
        <f>IF(T21=1,N21,NA())</f>
        <v/>
      </c>
      <c r="AE21">
        <f>IF(T21=2,N21,NA())</f>
        <v/>
      </c>
      <c r="AF21">
        <f>IF(T21=3,N21,NA())</f>
        <v/>
      </c>
      <c r="AG21">
        <f>IF(T21=4,N21,NA())</f>
        <v/>
      </c>
    </row>
    <row r="22">
      <c r="A22" t="n">
        <v>2</v>
      </c>
      <c r="B22">
        <f>IF(Menu!B9="","",Menu!B9)</f>
        <v/>
      </c>
      <c r="C22">
        <f>IF(Menu!C9="","",Menu!C9)</f>
        <v/>
      </c>
      <c r="D22">
        <f>N(Menu!D9)</f>
        <v/>
      </c>
      <c r="E22">
        <f>N(Menu!E9)</f>
        <v/>
      </c>
      <c r="F22">
        <f>IF(AND(B22&lt;&gt;"",OR($B$4,C22=$B$5)),1,0)</f>
        <v/>
      </c>
      <c r="G22">
        <f>IF(F22=1,SUMIFS(sPort,sItem,B22,sDate,"&gt;="&amp;$B$8,sDate,"&lt;"&amp;$B$10),0)</f>
        <v/>
      </c>
      <c r="H22">
        <f>IF(F22=1,SUMIFS(sPort,sItem,B22,sDate,"&gt;="&amp;$B$12,sDate,"&lt;"&amp;$B$13),0)</f>
        <v/>
      </c>
      <c r="I22">
        <f>G22*D22</f>
        <v/>
      </c>
      <c r="J22">
        <f>G22*E22</f>
        <v/>
      </c>
      <c r="K22">
        <f>I22-J22</f>
        <v/>
      </c>
      <c r="L22">
        <f>H22*D22</f>
        <v/>
      </c>
      <c r="M22">
        <f>H22*E22</f>
        <v/>
      </c>
      <c r="N22">
        <f>D22-E22</f>
        <v/>
      </c>
      <c r="O22">
        <f>IF(AND(F22=1,G22&gt;0),G22,NA())</f>
        <v/>
      </c>
      <c r="P22">
        <f>IF(AND(F22=1,G22&gt;0),N22,NA())</f>
        <v/>
      </c>
      <c r="Q22">
        <f>IF(AND(F22=1,K22&gt;0),K22+ROW()/1000000,"")</f>
        <v/>
      </c>
      <c r="R22">
        <f>IF(F22=1,D22,0)</f>
        <v/>
      </c>
      <c r="S22">
        <f>IF(F22=1,E22,0)</f>
        <v/>
      </c>
      <c r="T22">
        <f>IF(OR(F22=0,G22=0),"",IF(G22&gt;=$B$17,IF(N22&gt;=$B$18,1,2),IF(N22&gt;=$B$18,3,4)))</f>
        <v/>
      </c>
      <c r="U22">
        <f>IF(T22="","",CHOOSE(T22,Lang!$B$87,Lang!$B$88,Lang!$B$89,Lang!$B$90))</f>
        <v/>
      </c>
      <c r="V22">
        <f>IF(T22="","",CHOOSE(T22,Lang!$B$91,Lang!$B$92,Lang!$B$93,Lang!$B$94))</f>
        <v/>
      </c>
      <c r="W22">
        <f>IF(OR(F22=0,$B$15=0),"",G22/$B$15)</f>
        <v/>
      </c>
      <c r="X22">
        <f>IF(T22=4,K22,"")</f>
        <v/>
      </c>
      <c r="Y22">
        <f>IF(AND(F22=1,G22&gt;0),N22,0)</f>
        <v/>
      </c>
      <c r="AA22">
        <f>$B$17</f>
        <v/>
      </c>
      <c r="AB22">
        <f>MAX(1,MAX($Y$21:$Y$60)*1.1)</f>
        <v/>
      </c>
      <c r="AD22">
        <f>IF(T22=1,N22,NA())</f>
        <v/>
      </c>
      <c r="AE22">
        <f>IF(T22=2,N22,NA())</f>
        <v/>
      </c>
      <c r="AF22">
        <f>IF(T22=3,N22,NA())</f>
        <v/>
      </c>
      <c r="AG22">
        <f>IF(T22=4,N22,NA())</f>
        <v/>
      </c>
    </row>
    <row r="23">
      <c r="A23" t="n">
        <v>3</v>
      </c>
      <c r="B23">
        <f>IF(Menu!B10="","",Menu!B10)</f>
        <v/>
      </c>
      <c r="C23">
        <f>IF(Menu!C10="","",Menu!C10)</f>
        <v/>
      </c>
      <c r="D23">
        <f>N(Menu!D10)</f>
        <v/>
      </c>
      <c r="E23">
        <f>N(Menu!E10)</f>
        <v/>
      </c>
      <c r="F23">
        <f>IF(AND(B23&lt;&gt;"",OR($B$4,C23=$B$5)),1,0)</f>
        <v/>
      </c>
      <c r="G23">
        <f>IF(F23=1,SUMIFS(sPort,sItem,B23,sDate,"&gt;="&amp;$B$8,sDate,"&lt;"&amp;$B$10),0)</f>
        <v/>
      </c>
      <c r="H23">
        <f>IF(F23=1,SUMIFS(sPort,sItem,B23,sDate,"&gt;="&amp;$B$12,sDate,"&lt;"&amp;$B$13),0)</f>
        <v/>
      </c>
      <c r="I23">
        <f>G23*D23</f>
        <v/>
      </c>
      <c r="J23">
        <f>G23*E23</f>
        <v/>
      </c>
      <c r="K23">
        <f>I23-J23</f>
        <v/>
      </c>
      <c r="L23">
        <f>H23*D23</f>
        <v/>
      </c>
      <c r="M23">
        <f>H23*E23</f>
        <v/>
      </c>
      <c r="N23">
        <f>D23-E23</f>
        <v/>
      </c>
      <c r="O23">
        <f>IF(AND(F23=1,G23&gt;0),G23,NA())</f>
        <v/>
      </c>
      <c r="P23">
        <f>IF(AND(F23=1,G23&gt;0),N23,NA())</f>
        <v/>
      </c>
      <c r="Q23">
        <f>IF(AND(F23=1,K23&gt;0),K23+ROW()/1000000,"")</f>
        <v/>
      </c>
      <c r="R23">
        <f>IF(F23=1,D23,0)</f>
        <v/>
      </c>
      <c r="S23">
        <f>IF(F23=1,E23,0)</f>
        <v/>
      </c>
      <c r="T23">
        <f>IF(OR(F23=0,G23=0),"",IF(G23&gt;=$B$17,IF(N23&gt;=$B$18,1,2),IF(N23&gt;=$B$18,3,4)))</f>
        <v/>
      </c>
      <c r="U23">
        <f>IF(T23="","",CHOOSE(T23,Lang!$B$87,Lang!$B$88,Lang!$B$89,Lang!$B$90))</f>
        <v/>
      </c>
      <c r="V23">
        <f>IF(T23="","",CHOOSE(T23,Lang!$B$91,Lang!$B$92,Lang!$B$93,Lang!$B$94))</f>
        <v/>
      </c>
      <c r="W23">
        <f>IF(OR(F23=0,$B$15=0),"",G23/$B$15)</f>
        <v/>
      </c>
      <c r="X23">
        <f>IF(T23=4,K23,"")</f>
        <v/>
      </c>
      <c r="Y23">
        <f>IF(AND(F23=1,G23&gt;0),N23,0)</f>
        <v/>
      </c>
      <c r="AD23">
        <f>IF(T23=1,N23,NA())</f>
        <v/>
      </c>
      <c r="AE23">
        <f>IF(T23=2,N23,NA())</f>
        <v/>
      </c>
      <c r="AF23">
        <f>IF(T23=3,N23,NA())</f>
        <v/>
      </c>
      <c r="AG23">
        <f>IF(T23=4,N23,NA())</f>
        <v/>
      </c>
    </row>
    <row r="24">
      <c r="A24" t="n">
        <v>4</v>
      </c>
      <c r="B24">
        <f>IF(Menu!B11="","",Menu!B11)</f>
        <v/>
      </c>
      <c r="C24">
        <f>IF(Menu!C11="","",Menu!C11)</f>
        <v/>
      </c>
      <c r="D24">
        <f>N(Menu!D11)</f>
        <v/>
      </c>
      <c r="E24">
        <f>N(Menu!E11)</f>
        <v/>
      </c>
      <c r="F24">
        <f>IF(AND(B24&lt;&gt;"",OR($B$4,C24=$B$5)),1,0)</f>
        <v/>
      </c>
      <c r="G24">
        <f>IF(F24=1,SUMIFS(sPort,sItem,B24,sDate,"&gt;="&amp;$B$8,sDate,"&lt;"&amp;$B$10),0)</f>
        <v/>
      </c>
      <c r="H24">
        <f>IF(F24=1,SUMIFS(sPort,sItem,B24,sDate,"&gt;="&amp;$B$12,sDate,"&lt;"&amp;$B$13),0)</f>
        <v/>
      </c>
      <c r="I24">
        <f>G24*D24</f>
        <v/>
      </c>
      <c r="J24">
        <f>G24*E24</f>
        <v/>
      </c>
      <c r="K24">
        <f>I24-J24</f>
        <v/>
      </c>
      <c r="L24">
        <f>H24*D24</f>
        <v/>
      </c>
      <c r="M24">
        <f>H24*E24</f>
        <v/>
      </c>
      <c r="N24">
        <f>D24-E24</f>
        <v/>
      </c>
      <c r="O24">
        <f>IF(AND(F24=1,G24&gt;0),G24,NA())</f>
        <v/>
      </c>
      <c r="P24">
        <f>IF(AND(F24=1,G24&gt;0),N24,NA())</f>
        <v/>
      </c>
      <c r="Q24">
        <f>IF(AND(F24=1,K24&gt;0),K24+ROW()/1000000,"")</f>
        <v/>
      </c>
      <c r="R24">
        <f>IF(F24=1,D24,0)</f>
        <v/>
      </c>
      <c r="S24">
        <f>IF(F24=1,E24,0)</f>
        <v/>
      </c>
      <c r="T24">
        <f>IF(OR(F24=0,G24=0),"",IF(G24&gt;=$B$17,IF(N24&gt;=$B$18,1,2),IF(N24&gt;=$B$18,3,4)))</f>
        <v/>
      </c>
      <c r="U24">
        <f>IF(T24="","",CHOOSE(T24,Lang!$B$87,Lang!$B$88,Lang!$B$89,Lang!$B$90))</f>
        <v/>
      </c>
      <c r="V24">
        <f>IF(T24="","",CHOOSE(T24,Lang!$B$91,Lang!$B$92,Lang!$B$93,Lang!$B$94))</f>
        <v/>
      </c>
      <c r="W24">
        <f>IF(OR(F24=0,$B$15=0),"",G24/$B$15)</f>
        <v/>
      </c>
      <c r="X24">
        <f>IF(T24=4,K24,"")</f>
        <v/>
      </c>
      <c r="Y24">
        <f>IF(AND(F24=1,G24&gt;0),N24,0)</f>
        <v/>
      </c>
      <c r="AA24" t="n">
        <v>0</v>
      </c>
      <c r="AB24">
        <f>$B$18</f>
        <v/>
      </c>
      <c r="AD24">
        <f>IF(T24=1,N24,NA())</f>
        <v/>
      </c>
      <c r="AE24">
        <f>IF(T24=2,N24,NA())</f>
        <v/>
      </c>
      <c r="AF24">
        <f>IF(T24=3,N24,NA())</f>
        <v/>
      </c>
      <c r="AG24">
        <f>IF(T24=4,N24,NA())</f>
        <v/>
      </c>
    </row>
    <row r="25">
      <c r="A25" t="n">
        <v>5</v>
      </c>
      <c r="B25">
        <f>IF(Menu!B12="","",Menu!B12)</f>
        <v/>
      </c>
      <c r="C25">
        <f>IF(Menu!C12="","",Menu!C12)</f>
        <v/>
      </c>
      <c r="D25">
        <f>N(Menu!D12)</f>
        <v/>
      </c>
      <c r="E25">
        <f>N(Menu!E12)</f>
        <v/>
      </c>
      <c r="F25">
        <f>IF(AND(B25&lt;&gt;"",OR($B$4,C25=$B$5)),1,0)</f>
        <v/>
      </c>
      <c r="G25">
        <f>IF(F25=1,SUMIFS(sPort,sItem,B25,sDate,"&gt;="&amp;$B$8,sDate,"&lt;"&amp;$B$10),0)</f>
        <v/>
      </c>
      <c r="H25">
        <f>IF(F25=1,SUMIFS(sPort,sItem,B25,sDate,"&gt;="&amp;$B$12,sDate,"&lt;"&amp;$B$13),0)</f>
        <v/>
      </c>
      <c r="I25">
        <f>G25*D25</f>
        <v/>
      </c>
      <c r="J25">
        <f>G25*E25</f>
        <v/>
      </c>
      <c r="K25">
        <f>I25-J25</f>
        <v/>
      </c>
      <c r="L25">
        <f>H25*D25</f>
        <v/>
      </c>
      <c r="M25">
        <f>H25*E25</f>
        <v/>
      </c>
      <c r="N25">
        <f>D25-E25</f>
        <v/>
      </c>
      <c r="O25">
        <f>IF(AND(F25=1,G25&gt;0),G25,NA())</f>
        <v/>
      </c>
      <c r="P25">
        <f>IF(AND(F25=1,G25&gt;0),N25,NA())</f>
        <v/>
      </c>
      <c r="Q25">
        <f>IF(AND(F25=1,K25&gt;0),K25+ROW()/1000000,"")</f>
        <v/>
      </c>
      <c r="R25">
        <f>IF(F25=1,D25,0)</f>
        <v/>
      </c>
      <c r="S25">
        <f>IF(F25=1,E25,0)</f>
        <v/>
      </c>
      <c r="T25">
        <f>IF(OR(F25=0,G25=0),"",IF(G25&gt;=$B$17,IF(N25&gt;=$B$18,1,2),IF(N25&gt;=$B$18,3,4)))</f>
        <v/>
      </c>
      <c r="U25">
        <f>IF(T25="","",CHOOSE(T25,Lang!$B$87,Lang!$B$88,Lang!$B$89,Lang!$B$90))</f>
        <v/>
      </c>
      <c r="V25">
        <f>IF(T25="","",CHOOSE(T25,Lang!$B$91,Lang!$B$92,Lang!$B$93,Lang!$B$94))</f>
        <v/>
      </c>
      <c r="W25">
        <f>IF(OR(F25=0,$B$15=0),"",G25/$B$15)</f>
        <v/>
      </c>
      <c r="X25">
        <f>IF(T25=4,K25,"")</f>
        <v/>
      </c>
      <c r="Y25">
        <f>IF(AND(F25=1,G25&gt;0),N25,0)</f>
        <v/>
      </c>
      <c r="AA25">
        <f>MAX(1,MAX($G$21:$G$60)*1.05)</f>
        <v/>
      </c>
      <c r="AB25">
        <f>$B$18</f>
        <v/>
      </c>
      <c r="AD25">
        <f>IF(T25=1,N25,NA())</f>
        <v/>
      </c>
      <c r="AE25">
        <f>IF(T25=2,N25,NA())</f>
        <v/>
      </c>
      <c r="AF25">
        <f>IF(T25=3,N25,NA())</f>
        <v/>
      </c>
      <c r="AG25">
        <f>IF(T25=4,N25,NA())</f>
        <v/>
      </c>
    </row>
    <row r="26">
      <c r="A26" t="n">
        <v>6</v>
      </c>
      <c r="B26">
        <f>IF(Menu!B13="","",Menu!B13)</f>
        <v/>
      </c>
      <c r="C26">
        <f>IF(Menu!C13="","",Menu!C13)</f>
        <v/>
      </c>
      <c r="D26">
        <f>N(Menu!D13)</f>
        <v/>
      </c>
      <c r="E26">
        <f>N(Menu!E13)</f>
        <v/>
      </c>
      <c r="F26">
        <f>IF(AND(B26&lt;&gt;"",OR($B$4,C26=$B$5)),1,0)</f>
        <v/>
      </c>
      <c r="G26">
        <f>IF(F26=1,SUMIFS(sPort,sItem,B26,sDate,"&gt;="&amp;$B$8,sDate,"&lt;"&amp;$B$10),0)</f>
        <v/>
      </c>
      <c r="H26">
        <f>IF(F26=1,SUMIFS(sPort,sItem,B26,sDate,"&gt;="&amp;$B$12,sDate,"&lt;"&amp;$B$13),0)</f>
        <v/>
      </c>
      <c r="I26">
        <f>G26*D26</f>
        <v/>
      </c>
      <c r="J26">
        <f>G26*E26</f>
        <v/>
      </c>
      <c r="K26">
        <f>I26-J26</f>
        <v/>
      </c>
      <c r="L26">
        <f>H26*D26</f>
        <v/>
      </c>
      <c r="M26">
        <f>H26*E26</f>
        <v/>
      </c>
      <c r="N26">
        <f>D26-E26</f>
        <v/>
      </c>
      <c r="O26">
        <f>IF(AND(F26=1,G26&gt;0),G26,NA())</f>
        <v/>
      </c>
      <c r="P26">
        <f>IF(AND(F26=1,G26&gt;0),N26,NA())</f>
        <v/>
      </c>
      <c r="Q26">
        <f>IF(AND(F26=1,K26&gt;0),K26+ROW()/1000000,"")</f>
        <v/>
      </c>
      <c r="R26">
        <f>IF(F26=1,D26,0)</f>
        <v/>
      </c>
      <c r="S26">
        <f>IF(F26=1,E26,0)</f>
        <v/>
      </c>
      <c r="T26">
        <f>IF(OR(F26=0,G26=0),"",IF(G26&gt;=$B$17,IF(N26&gt;=$B$18,1,2),IF(N26&gt;=$B$18,3,4)))</f>
        <v/>
      </c>
      <c r="U26">
        <f>IF(T26="","",CHOOSE(T26,Lang!$B$87,Lang!$B$88,Lang!$B$89,Lang!$B$90))</f>
        <v/>
      </c>
      <c r="V26">
        <f>IF(T26="","",CHOOSE(T26,Lang!$B$91,Lang!$B$92,Lang!$B$93,Lang!$B$94))</f>
        <v/>
      </c>
      <c r="W26">
        <f>IF(OR(F26=0,$B$15=0),"",G26/$B$15)</f>
        <v/>
      </c>
      <c r="X26">
        <f>IF(T26=4,K26,"")</f>
        <v/>
      </c>
      <c r="Y26">
        <f>IF(AND(F26=1,G26&gt;0),N26,0)</f>
        <v/>
      </c>
      <c r="AD26">
        <f>IF(T26=1,N26,NA())</f>
        <v/>
      </c>
      <c r="AE26">
        <f>IF(T26=2,N26,NA())</f>
        <v/>
      </c>
      <c r="AF26">
        <f>IF(T26=3,N26,NA())</f>
        <v/>
      </c>
      <c r="AG26">
        <f>IF(T26=4,N26,NA())</f>
        <v/>
      </c>
    </row>
    <row r="27">
      <c r="A27" t="n">
        <v>7</v>
      </c>
      <c r="B27">
        <f>IF(Menu!B14="","",Menu!B14)</f>
        <v/>
      </c>
      <c r="C27">
        <f>IF(Menu!C14="","",Menu!C14)</f>
        <v/>
      </c>
      <c r="D27">
        <f>N(Menu!D14)</f>
        <v/>
      </c>
      <c r="E27">
        <f>N(Menu!E14)</f>
        <v/>
      </c>
      <c r="F27">
        <f>IF(AND(B27&lt;&gt;"",OR($B$4,C27=$B$5)),1,0)</f>
        <v/>
      </c>
      <c r="G27">
        <f>IF(F27=1,SUMIFS(sPort,sItem,B27,sDate,"&gt;="&amp;$B$8,sDate,"&lt;"&amp;$B$10),0)</f>
        <v/>
      </c>
      <c r="H27">
        <f>IF(F27=1,SUMIFS(sPort,sItem,B27,sDate,"&gt;="&amp;$B$12,sDate,"&lt;"&amp;$B$13),0)</f>
        <v/>
      </c>
      <c r="I27">
        <f>G27*D27</f>
        <v/>
      </c>
      <c r="J27">
        <f>G27*E27</f>
        <v/>
      </c>
      <c r="K27">
        <f>I27-J27</f>
        <v/>
      </c>
      <c r="L27">
        <f>H27*D27</f>
        <v/>
      </c>
      <c r="M27">
        <f>H27*E27</f>
        <v/>
      </c>
      <c r="N27">
        <f>D27-E27</f>
        <v/>
      </c>
      <c r="O27">
        <f>IF(AND(F27=1,G27&gt;0),G27,NA())</f>
        <v/>
      </c>
      <c r="P27">
        <f>IF(AND(F27=1,G27&gt;0),N27,NA())</f>
        <v/>
      </c>
      <c r="Q27">
        <f>IF(AND(F27=1,K27&gt;0),K27+ROW()/1000000,"")</f>
        <v/>
      </c>
      <c r="R27">
        <f>IF(F27=1,D27,0)</f>
        <v/>
      </c>
      <c r="S27">
        <f>IF(F27=1,E27,0)</f>
        <v/>
      </c>
      <c r="T27">
        <f>IF(OR(F27=0,G27=0),"",IF(G27&gt;=$B$17,IF(N27&gt;=$B$18,1,2),IF(N27&gt;=$B$18,3,4)))</f>
        <v/>
      </c>
      <c r="U27">
        <f>IF(T27="","",CHOOSE(T27,Lang!$B$87,Lang!$B$88,Lang!$B$89,Lang!$B$90))</f>
        <v/>
      </c>
      <c r="V27">
        <f>IF(T27="","",CHOOSE(T27,Lang!$B$91,Lang!$B$92,Lang!$B$93,Lang!$B$94))</f>
        <v/>
      </c>
      <c r="W27">
        <f>IF(OR(F27=0,$B$15=0),"",G27/$B$15)</f>
        <v/>
      </c>
      <c r="X27">
        <f>IF(T27=4,K27,"")</f>
        <v/>
      </c>
      <c r="Y27">
        <f>IF(AND(F27=1,G27&gt;0),N27,0)</f>
        <v/>
      </c>
      <c r="AD27">
        <f>IF(T27=1,N27,NA())</f>
        <v/>
      </c>
      <c r="AE27">
        <f>IF(T27=2,N27,NA())</f>
        <v/>
      </c>
      <c r="AF27">
        <f>IF(T27=3,N27,NA())</f>
        <v/>
      </c>
      <c r="AG27">
        <f>IF(T27=4,N27,NA())</f>
        <v/>
      </c>
    </row>
    <row r="28">
      <c r="A28" t="n">
        <v>8</v>
      </c>
      <c r="B28">
        <f>IF(Menu!B15="","",Menu!B15)</f>
        <v/>
      </c>
      <c r="C28">
        <f>IF(Menu!C15="","",Menu!C15)</f>
        <v/>
      </c>
      <c r="D28">
        <f>N(Menu!D15)</f>
        <v/>
      </c>
      <c r="E28">
        <f>N(Menu!E15)</f>
        <v/>
      </c>
      <c r="F28">
        <f>IF(AND(B28&lt;&gt;"",OR($B$4,C28=$B$5)),1,0)</f>
        <v/>
      </c>
      <c r="G28">
        <f>IF(F28=1,SUMIFS(sPort,sItem,B28,sDate,"&gt;="&amp;$B$8,sDate,"&lt;"&amp;$B$10),0)</f>
        <v/>
      </c>
      <c r="H28">
        <f>IF(F28=1,SUMIFS(sPort,sItem,B28,sDate,"&gt;="&amp;$B$12,sDate,"&lt;"&amp;$B$13),0)</f>
        <v/>
      </c>
      <c r="I28">
        <f>G28*D28</f>
        <v/>
      </c>
      <c r="J28">
        <f>G28*E28</f>
        <v/>
      </c>
      <c r="K28">
        <f>I28-J28</f>
        <v/>
      </c>
      <c r="L28">
        <f>H28*D28</f>
        <v/>
      </c>
      <c r="M28">
        <f>H28*E28</f>
        <v/>
      </c>
      <c r="N28">
        <f>D28-E28</f>
        <v/>
      </c>
      <c r="O28">
        <f>IF(AND(F28=1,G28&gt;0),G28,NA())</f>
        <v/>
      </c>
      <c r="P28">
        <f>IF(AND(F28=1,G28&gt;0),N28,NA())</f>
        <v/>
      </c>
      <c r="Q28">
        <f>IF(AND(F28=1,K28&gt;0),K28+ROW()/1000000,"")</f>
        <v/>
      </c>
      <c r="R28">
        <f>IF(F28=1,D28,0)</f>
        <v/>
      </c>
      <c r="S28">
        <f>IF(F28=1,E28,0)</f>
        <v/>
      </c>
      <c r="T28">
        <f>IF(OR(F28=0,G28=0),"",IF(G28&gt;=$B$17,IF(N28&gt;=$B$18,1,2),IF(N28&gt;=$B$18,3,4)))</f>
        <v/>
      </c>
      <c r="U28">
        <f>IF(T28="","",CHOOSE(T28,Lang!$B$87,Lang!$B$88,Lang!$B$89,Lang!$B$90))</f>
        <v/>
      </c>
      <c r="V28">
        <f>IF(T28="","",CHOOSE(T28,Lang!$B$91,Lang!$B$92,Lang!$B$93,Lang!$B$94))</f>
        <v/>
      </c>
      <c r="W28">
        <f>IF(OR(F28=0,$B$15=0),"",G28/$B$15)</f>
        <v/>
      </c>
      <c r="X28">
        <f>IF(T28=4,K28,"")</f>
        <v/>
      </c>
      <c r="Y28">
        <f>IF(AND(F28=1,G28&gt;0),N28,0)</f>
        <v/>
      </c>
      <c r="AD28">
        <f>IF(T28=1,N28,NA())</f>
        <v/>
      </c>
      <c r="AE28">
        <f>IF(T28=2,N28,NA())</f>
        <v/>
      </c>
      <c r="AF28">
        <f>IF(T28=3,N28,NA())</f>
        <v/>
      </c>
      <c r="AG28">
        <f>IF(T28=4,N28,NA())</f>
        <v/>
      </c>
    </row>
    <row r="29">
      <c r="A29" t="n">
        <v>9</v>
      </c>
      <c r="B29">
        <f>IF(Menu!B16="","",Menu!B16)</f>
        <v/>
      </c>
      <c r="C29">
        <f>IF(Menu!C16="","",Menu!C16)</f>
        <v/>
      </c>
      <c r="D29">
        <f>N(Menu!D16)</f>
        <v/>
      </c>
      <c r="E29">
        <f>N(Menu!E16)</f>
        <v/>
      </c>
      <c r="F29">
        <f>IF(AND(B29&lt;&gt;"",OR($B$4,C29=$B$5)),1,0)</f>
        <v/>
      </c>
      <c r="G29">
        <f>IF(F29=1,SUMIFS(sPort,sItem,B29,sDate,"&gt;="&amp;$B$8,sDate,"&lt;"&amp;$B$10),0)</f>
        <v/>
      </c>
      <c r="H29">
        <f>IF(F29=1,SUMIFS(sPort,sItem,B29,sDate,"&gt;="&amp;$B$12,sDate,"&lt;"&amp;$B$13),0)</f>
        <v/>
      </c>
      <c r="I29">
        <f>G29*D29</f>
        <v/>
      </c>
      <c r="J29">
        <f>G29*E29</f>
        <v/>
      </c>
      <c r="K29">
        <f>I29-J29</f>
        <v/>
      </c>
      <c r="L29">
        <f>H29*D29</f>
        <v/>
      </c>
      <c r="M29">
        <f>H29*E29</f>
        <v/>
      </c>
      <c r="N29">
        <f>D29-E29</f>
        <v/>
      </c>
      <c r="O29">
        <f>IF(AND(F29=1,G29&gt;0),G29,NA())</f>
        <v/>
      </c>
      <c r="P29">
        <f>IF(AND(F29=1,G29&gt;0),N29,NA())</f>
        <v/>
      </c>
      <c r="Q29">
        <f>IF(AND(F29=1,K29&gt;0),K29+ROW()/1000000,"")</f>
        <v/>
      </c>
      <c r="R29">
        <f>IF(F29=1,D29,0)</f>
        <v/>
      </c>
      <c r="S29">
        <f>IF(F29=1,E29,0)</f>
        <v/>
      </c>
      <c r="T29">
        <f>IF(OR(F29=0,G29=0),"",IF(G29&gt;=$B$17,IF(N29&gt;=$B$18,1,2),IF(N29&gt;=$B$18,3,4)))</f>
        <v/>
      </c>
      <c r="U29">
        <f>IF(T29="","",CHOOSE(T29,Lang!$B$87,Lang!$B$88,Lang!$B$89,Lang!$B$90))</f>
        <v/>
      </c>
      <c r="V29">
        <f>IF(T29="","",CHOOSE(T29,Lang!$B$91,Lang!$B$92,Lang!$B$93,Lang!$B$94))</f>
        <v/>
      </c>
      <c r="W29">
        <f>IF(OR(F29=0,$B$15=0),"",G29/$B$15)</f>
        <v/>
      </c>
      <c r="X29">
        <f>IF(T29=4,K29,"")</f>
        <v/>
      </c>
      <c r="Y29">
        <f>IF(AND(F29=1,G29&gt;0),N29,0)</f>
        <v/>
      </c>
      <c r="AD29">
        <f>IF(T29=1,N29,NA())</f>
        <v/>
      </c>
      <c r="AE29">
        <f>IF(T29=2,N29,NA())</f>
        <v/>
      </c>
      <c r="AF29">
        <f>IF(T29=3,N29,NA())</f>
        <v/>
      </c>
      <c r="AG29">
        <f>IF(T29=4,N29,NA())</f>
        <v/>
      </c>
    </row>
    <row r="30">
      <c r="A30" t="n">
        <v>10</v>
      </c>
      <c r="B30">
        <f>IF(Menu!B17="","",Menu!B17)</f>
        <v/>
      </c>
      <c r="C30">
        <f>IF(Menu!C17="","",Menu!C17)</f>
        <v/>
      </c>
      <c r="D30">
        <f>N(Menu!D17)</f>
        <v/>
      </c>
      <c r="E30">
        <f>N(Menu!E17)</f>
        <v/>
      </c>
      <c r="F30">
        <f>IF(AND(B30&lt;&gt;"",OR($B$4,C30=$B$5)),1,0)</f>
        <v/>
      </c>
      <c r="G30">
        <f>IF(F30=1,SUMIFS(sPort,sItem,B30,sDate,"&gt;="&amp;$B$8,sDate,"&lt;"&amp;$B$10),0)</f>
        <v/>
      </c>
      <c r="H30">
        <f>IF(F30=1,SUMIFS(sPort,sItem,B30,sDate,"&gt;="&amp;$B$12,sDate,"&lt;"&amp;$B$13),0)</f>
        <v/>
      </c>
      <c r="I30">
        <f>G30*D30</f>
        <v/>
      </c>
      <c r="J30">
        <f>G30*E30</f>
        <v/>
      </c>
      <c r="K30">
        <f>I30-J30</f>
        <v/>
      </c>
      <c r="L30">
        <f>H30*D30</f>
        <v/>
      </c>
      <c r="M30">
        <f>H30*E30</f>
        <v/>
      </c>
      <c r="N30">
        <f>D30-E30</f>
        <v/>
      </c>
      <c r="O30">
        <f>IF(AND(F30=1,G30&gt;0),G30,NA())</f>
        <v/>
      </c>
      <c r="P30">
        <f>IF(AND(F30=1,G30&gt;0),N30,NA())</f>
        <v/>
      </c>
      <c r="Q30">
        <f>IF(AND(F30=1,K30&gt;0),K30+ROW()/1000000,"")</f>
        <v/>
      </c>
      <c r="R30">
        <f>IF(F30=1,D30,0)</f>
        <v/>
      </c>
      <c r="S30">
        <f>IF(F30=1,E30,0)</f>
        <v/>
      </c>
      <c r="T30">
        <f>IF(OR(F30=0,G30=0),"",IF(G30&gt;=$B$17,IF(N30&gt;=$B$18,1,2),IF(N30&gt;=$B$18,3,4)))</f>
        <v/>
      </c>
      <c r="U30">
        <f>IF(T30="","",CHOOSE(T30,Lang!$B$87,Lang!$B$88,Lang!$B$89,Lang!$B$90))</f>
        <v/>
      </c>
      <c r="V30">
        <f>IF(T30="","",CHOOSE(T30,Lang!$B$91,Lang!$B$92,Lang!$B$93,Lang!$B$94))</f>
        <v/>
      </c>
      <c r="W30">
        <f>IF(OR(F30=0,$B$15=0),"",G30/$B$15)</f>
        <v/>
      </c>
      <c r="X30">
        <f>IF(T30=4,K30,"")</f>
        <v/>
      </c>
      <c r="Y30">
        <f>IF(AND(F30=1,G30&gt;0),N30,0)</f>
        <v/>
      </c>
      <c r="AD30">
        <f>IF(T30=1,N30,NA())</f>
        <v/>
      </c>
      <c r="AE30">
        <f>IF(T30=2,N30,NA())</f>
        <v/>
      </c>
      <c r="AF30">
        <f>IF(T30=3,N30,NA())</f>
        <v/>
      </c>
      <c r="AG30">
        <f>IF(T30=4,N30,NA())</f>
        <v/>
      </c>
    </row>
    <row r="31">
      <c r="A31" t="n">
        <v>11</v>
      </c>
      <c r="B31">
        <f>IF(Menu!B18="","",Menu!B18)</f>
        <v/>
      </c>
      <c r="C31">
        <f>IF(Menu!C18="","",Menu!C18)</f>
        <v/>
      </c>
      <c r="D31">
        <f>N(Menu!D18)</f>
        <v/>
      </c>
      <c r="E31">
        <f>N(Menu!E18)</f>
        <v/>
      </c>
      <c r="F31">
        <f>IF(AND(B31&lt;&gt;"",OR($B$4,C31=$B$5)),1,0)</f>
        <v/>
      </c>
      <c r="G31">
        <f>IF(F31=1,SUMIFS(sPort,sItem,B31,sDate,"&gt;="&amp;$B$8,sDate,"&lt;"&amp;$B$10),0)</f>
        <v/>
      </c>
      <c r="H31">
        <f>IF(F31=1,SUMIFS(sPort,sItem,B31,sDate,"&gt;="&amp;$B$12,sDate,"&lt;"&amp;$B$13),0)</f>
        <v/>
      </c>
      <c r="I31">
        <f>G31*D31</f>
        <v/>
      </c>
      <c r="J31">
        <f>G31*E31</f>
        <v/>
      </c>
      <c r="K31">
        <f>I31-J31</f>
        <v/>
      </c>
      <c r="L31">
        <f>H31*D31</f>
        <v/>
      </c>
      <c r="M31">
        <f>H31*E31</f>
        <v/>
      </c>
      <c r="N31">
        <f>D31-E31</f>
        <v/>
      </c>
      <c r="O31">
        <f>IF(AND(F31=1,G31&gt;0),G31,NA())</f>
        <v/>
      </c>
      <c r="P31">
        <f>IF(AND(F31=1,G31&gt;0),N31,NA())</f>
        <v/>
      </c>
      <c r="Q31">
        <f>IF(AND(F31=1,K31&gt;0),K31+ROW()/1000000,"")</f>
        <v/>
      </c>
      <c r="R31">
        <f>IF(F31=1,D31,0)</f>
        <v/>
      </c>
      <c r="S31">
        <f>IF(F31=1,E31,0)</f>
        <v/>
      </c>
      <c r="T31">
        <f>IF(OR(F31=0,G31=0),"",IF(G31&gt;=$B$17,IF(N31&gt;=$B$18,1,2),IF(N31&gt;=$B$18,3,4)))</f>
        <v/>
      </c>
      <c r="U31">
        <f>IF(T31="","",CHOOSE(T31,Lang!$B$87,Lang!$B$88,Lang!$B$89,Lang!$B$90))</f>
        <v/>
      </c>
      <c r="V31">
        <f>IF(T31="","",CHOOSE(T31,Lang!$B$91,Lang!$B$92,Lang!$B$93,Lang!$B$94))</f>
        <v/>
      </c>
      <c r="W31">
        <f>IF(OR(F31=0,$B$15=0),"",G31/$B$15)</f>
        <v/>
      </c>
      <c r="X31">
        <f>IF(T31=4,K31,"")</f>
        <v/>
      </c>
      <c r="Y31">
        <f>IF(AND(F31=1,G31&gt;0),N31,0)</f>
        <v/>
      </c>
      <c r="AD31">
        <f>IF(T31=1,N31,NA())</f>
        <v/>
      </c>
      <c r="AE31">
        <f>IF(T31=2,N31,NA())</f>
        <v/>
      </c>
      <c r="AF31">
        <f>IF(T31=3,N31,NA())</f>
        <v/>
      </c>
      <c r="AG31">
        <f>IF(T31=4,N31,NA())</f>
        <v/>
      </c>
    </row>
    <row r="32">
      <c r="A32" t="n">
        <v>12</v>
      </c>
      <c r="B32">
        <f>IF(Menu!B19="","",Menu!B19)</f>
        <v/>
      </c>
      <c r="C32">
        <f>IF(Menu!C19="","",Menu!C19)</f>
        <v/>
      </c>
      <c r="D32">
        <f>N(Menu!D19)</f>
        <v/>
      </c>
      <c r="E32">
        <f>N(Menu!E19)</f>
        <v/>
      </c>
      <c r="F32">
        <f>IF(AND(B32&lt;&gt;"",OR($B$4,C32=$B$5)),1,0)</f>
        <v/>
      </c>
      <c r="G32">
        <f>IF(F32=1,SUMIFS(sPort,sItem,B32,sDate,"&gt;="&amp;$B$8,sDate,"&lt;"&amp;$B$10),0)</f>
        <v/>
      </c>
      <c r="H32">
        <f>IF(F32=1,SUMIFS(sPort,sItem,B32,sDate,"&gt;="&amp;$B$12,sDate,"&lt;"&amp;$B$13),0)</f>
        <v/>
      </c>
      <c r="I32">
        <f>G32*D32</f>
        <v/>
      </c>
      <c r="J32">
        <f>G32*E32</f>
        <v/>
      </c>
      <c r="K32">
        <f>I32-J32</f>
        <v/>
      </c>
      <c r="L32">
        <f>H32*D32</f>
        <v/>
      </c>
      <c r="M32">
        <f>H32*E32</f>
        <v/>
      </c>
      <c r="N32">
        <f>D32-E32</f>
        <v/>
      </c>
      <c r="O32">
        <f>IF(AND(F32=1,G32&gt;0),G32,NA())</f>
        <v/>
      </c>
      <c r="P32">
        <f>IF(AND(F32=1,G32&gt;0),N32,NA())</f>
        <v/>
      </c>
      <c r="Q32">
        <f>IF(AND(F32=1,K32&gt;0),K32+ROW()/1000000,"")</f>
        <v/>
      </c>
      <c r="R32">
        <f>IF(F32=1,D32,0)</f>
        <v/>
      </c>
      <c r="S32">
        <f>IF(F32=1,E32,0)</f>
        <v/>
      </c>
      <c r="T32">
        <f>IF(OR(F32=0,G32=0),"",IF(G32&gt;=$B$17,IF(N32&gt;=$B$18,1,2),IF(N32&gt;=$B$18,3,4)))</f>
        <v/>
      </c>
      <c r="U32">
        <f>IF(T32="","",CHOOSE(T32,Lang!$B$87,Lang!$B$88,Lang!$B$89,Lang!$B$90))</f>
        <v/>
      </c>
      <c r="V32">
        <f>IF(T32="","",CHOOSE(T32,Lang!$B$91,Lang!$B$92,Lang!$B$93,Lang!$B$94))</f>
        <v/>
      </c>
      <c r="W32">
        <f>IF(OR(F32=0,$B$15=0),"",G32/$B$15)</f>
        <v/>
      </c>
      <c r="X32">
        <f>IF(T32=4,K32,"")</f>
        <v/>
      </c>
      <c r="Y32">
        <f>IF(AND(F32=1,G32&gt;0),N32,0)</f>
        <v/>
      </c>
      <c r="AD32">
        <f>IF(T32=1,N32,NA())</f>
        <v/>
      </c>
      <c r="AE32">
        <f>IF(T32=2,N32,NA())</f>
        <v/>
      </c>
      <c r="AF32">
        <f>IF(T32=3,N32,NA())</f>
        <v/>
      </c>
      <c r="AG32">
        <f>IF(T32=4,N32,NA())</f>
        <v/>
      </c>
    </row>
    <row r="33">
      <c r="A33" t="n">
        <v>13</v>
      </c>
      <c r="B33">
        <f>IF(Menu!B20="","",Menu!B20)</f>
        <v/>
      </c>
      <c r="C33">
        <f>IF(Menu!C20="","",Menu!C20)</f>
        <v/>
      </c>
      <c r="D33">
        <f>N(Menu!D20)</f>
        <v/>
      </c>
      <c r="E33">
        <f>N(Menu!E20)</f>
        <v/>
      </c>
      <c r="F33">
        <f>IF(AND(B33&lt;&gt;"",OR($B$4,C33=$B$5)),1,0)</f>
        <v/>
      </c>
      <c r="G33">
        <f>IF(F33=1,SUMIFS(sPort,sItem,B33,sDate,"&gt;="&amp;$B$8,sDate,"&lt;"&amp;$B$10),0)</f>
        <v/>
      </c>
      <c r="H33">
        <f>IF(F33=1,SUMIFS(sPort,sItem,B33,sDate,"&gt;="&amp;$B$12,sDate,"&lt;"&amp;$B$13),0)</f>
        <v/>
      </c>
      <c r="I33">
        <f>G33*D33</f>
        <v/>
      </c>
      <c r="J33">
        <f>G33*E33</f>
        <v/>
      </c>
      <c r="K33">
        <f>I33-J33</f>
        <v/>
      </c>
      <c r="L33">
        <f>H33*D33</f>
        <v/>
      </c>
      <c r="M33">
        <f>H33*E33</f>
        <v/>
      </c>
      <c r="N33">
        <f>D33-E33</f>
        <v/>
      </c>
      <c r="O33">
        <f>IF(AND(F33=1,G33&gt;0),G33,NA())</f>
        <v/>
      </c>
      <c r="P33">
        <f>IF(AND(F33=1,G33&gt;0),N33,NA())</f>
        <v/>
      </c>
      <c r="Q33">
        <f>IF(AND(F33=1,K33&gt;0),K33+ROW()/1000000,"")</f>
        <v/>
      </c>
      <c r="R33">
        <f>IF(F33=1,D33,0)</f>
        <v/>
      </c>
      <c r="S33">
        <f>IF(F33=1,E33,0)</f>
        <v/>
      </c>
      <c r="T33">
        <f>IF(OR(F33=0,G33=0),"",IF(G33&gt;=$B$17,IF(N33&gt;=$B$18,1,2),IF(N33&gt;=$B$18,3,4)))</f>
        <v/>
      </c>
      <c r="U33">
        <f>IF(T33="","",CHOOSE(T33,Lang!$B$87,Lang!$B$88,Lang!$B$89,Lang!$B$90))</f>
        <v/>
      </c>
      <c r="V33">
        <f>IF(T33="","",CHOOSE(T33,Lang!$B$91,Lang!$B$92,Lang!$B$93,Lang!$B$94))</f>
        <v/>
      </c>
      <c r="W33">
        <f>IF(OR(F33=0,$B$15=0),"",G33/$B$15)</f>
        <v/>
      </c>
      <c r="X33">
        <f>IF(T33=4,K33,"")</f>
        <v/>
      </c>
      <c r="Y33">
        <f>IF(AND(F33=1,G33&gt;0),N33,0)</f>
        <v/>
      </c>
      <c r="AD33">
        <f>IF(T33=1,N33,NA())</f>
        <v/>
      </c>
      <c r="AE33">
        <f>IF(T33=2,N33,NA())</f>
        <v/>
      </c>
      <c r="AF33">
        <f>IF(T33=3,N33,NA())</f>
        <v/>
      </c>
      <c r="AG33">
        <f>IF(T33=4,N33,NA())</f>
        <v/>
      </c>
    </row>
    <row r="34">
      <c r="A34" t="n">
        <v>14</v>
      </c>
      <c r="B34">
        <f>IF(Menu!B21="","",Menu!B21)</f>
        <v/>
      </c>
      <c r="C34">
        <f>IF(Menu!C21="","",Menu!C21)</f>
        <v/>
      </c>
      <c r="D34">
        <f>N(Menu!D21)</f>
        <v/>
      </c>
      <c r="E34">
        <f>N(Menu!E21)</f>
        <v/>
      </c>
      <c r="F34">
        <f>IF(AND(B34&lt;&gt;"",OR($B$4,C34=$B$5)),1,0)</f>
        <v/>
      </c>
      <c r="G34">
        <f>IF(F34=1,SUMIFS(sPort,sItem,B34,sDate,"&gt;="&amp;$B$8,sDate,"&lt;"&amp;$B$10),0)</f>
        <v/>
      </c>
      <c r="H34">
        <f>IF(F34=1,SUMIFS(sPort,sItem,B34,sDate,"&gt;="&amp;$B$12,sDate,"&lt;"&amp;$B$13),0)</f>
        <v/>
      </c>
      <c r="I34">
        <f>G34*D34</f>
        <v/>
      </c>
      <c r="J34">
        <f>G34*E34</f>
        <v/>
      </c>
      <c r="K34">
        <f>I34-J34</f>
        <v/>
      </c>
      <c r="L34">
        <f>H34*D34</f>
        <v/>
      </c>
      <c r="M34">
        <f>H34*E34</f>
        <v/>
      </c>
      <c r="N34">
        <f>D34-E34</f>
        <v/>
      </c>
      <c r="O34">
        <f>IF(AND(F34=1,G34&gt;0),G34,NA())</f>
        <v/>
      </c>
      <c r="P34">
        <f>IF(AND(F34=1,G34&gt;0),N34,NA())</f>
        <v/>
      </c>
      <c r="Q34">
        <f>IF(AND(F34=1,K34&gt;0),K34+ROW()/1000000,"")</f>
        <v/>
      </c>
      <c r="R34">
        <f>IF(F34=1,D34,0)</f>
        <v/>
      </c>
      <c r="S34">
        <f>IF(F34=1,E34,0)</f>
        <v/>
      </c>
      <c r="T34">
        <f>IF(OR(F34=0,G34=0),"",IF(G34&gt;=$B$17,IF(N34&gt;=$B$18,1,2),IF(N34&gt;=$B$18,3,4)))</f>
        <v/>
      </c>
      <c r="U34">
        <f>IF(T34="","",CHOOSE(T34,Lang!$B$87,Lang!$B$88,Lang!$B$89,Lang!$B$90))</f>
        <v/>
      </c>
      <c r="V34">
        <f>IF(T34="","",CHOOSE(T34,Lang!$B$91,Lang!$B$92,Lang!$B$93,Lang!$B$94))</f>
        <v/>
      </c>
      <c r="W34">
        <f>IF(OR(F34=0,$B$15=0),"",G34/$B$15)</f>
        <v/>
      </c>
      <c r="X34">
        <f>IF(T34=4,K34,"")</f>
        <v/>
      </c>
      <c r="Y34">
        <f>IF(AND(F34=1,G34&gt;0),N34,0)</f>
        <v/>
      </c>
      <c r="AD34">
        <f>IF(T34=1,N34,NA())</f>
        <v/>
      </c>
      <c r="AE34">
        <f>IF(T34=2,N34,NA())</f>
        <v/>
      </c>
      <c r="AF34">
        <f>IF(T34=3,N34,NA())</f>
        <v/>
      </c>
      <c r="AG34">
        <f>IF(T34=4,N34,NA())</f>
        <v/>
      </c>
    </row>
    <row r="35">
      <c r="A35" t="n">
        <v>15</v>
      </c>
      <c r="B35">
        <f>IF(Menu!B22="","",Menu!B22)</f>
        <v/>
      </c>
      <c r="C35">
        <f>IF(Menu!C22="","",Menu!C22)</f>
        <v/>
      </c>
      <c r="D35">
        <f>N(Menu!D22)</f>
        <v/>
      </c>
      <c r="E35">
        <f>N(Menu!E22)</f>
        <v/>
      </c>
      <c r="F35">
        <f>IF(AND(B35&lt;&gt;"",OR($B$4,C35=$B$5)),1,0)</f>
        <v/>
      </c>
      <c r="G35">
        <f>IF(F35=1,SUMIFS(sPort,sItem,B35,sDate,"&gt;="&amp;$B$8,sDate,"&lt;"&amp;$B$10),0)</f>
        <v/>
      </c>
      <c r="H35">
        <f>IF(F35=1,SUMIFS(sPort,sItem,B35,sDate,"&gt;="&amp;$B$12,sDate,"&lt;"&amp;$B$13),0)</f>
        <v/>
      </c>
      <c r="I35">
        <f>G35*D35</f>
        <v/>
      </c>
      <c r="J35">
        <f>G35*E35</f>
        <v/>
      </c>
      <c r="K35">
        <f>I35-J35</f>
        <v/>
      </c>
      <c r="L35">
        <f>H35*D35</f>
        <v/>
      </c>
      <c r="M35">
        <f>H35*E35</f>
        <v/>
      </c>
      <c r="N35">
        <f>D35-E35</f>
        <v/>
      </c>
      <c r="O35">
        <f>IF(AND(F35=1,G35&gt;0),G35,NA())</f>
        <v/>
      </c>
      <c r="P35">
        <f>IF(AND(F35=1,G35&gt;0),N35,NA())</f>
        <v/>
      </c>
      <c r="Q35">
        <f>IF(AND(F35=1,K35&gt;0),K35+ROW()/1000000,"")</f>
        <v/>
      </c>
      <c r="R35">
        <f>IF(F35=1,D35,0)</f>
        <v/>
      </c>
      <c r="S35">
        <f>IF(F35=1,E35,0)</f>
        <v/>
      </c>
      <c r="T35">
        <f>IF(OR(F35=0,G35=0),"",IF(G35&gt;=$B$17,IF(N35&gt;=$B$18,1,2),IF(N35&gt;=$B$18,3,4)))</f>
        <v/>
      </c>
      <c r="U35">
        <f>IF(T35="","",CHOOSE(T35,Lang!$B$87,Lang!$B$88,Lang!$B$89,Lang!$B$90))</f>
        <v/>
      </c>
      <c r="V35">
        <f>IF(T35="","",CHOOSE(T35,Lang!$B$91,Lang!$B$92,Lang!$B$93,Lang!$B$94))</f>
        <v/>
      </c>
      <c r="W35">
        <f>IF(OR(F35=0,$B$15=0),"",G35/$B$15)</f>
        <v/>
      </c>
      <c r="X35">
        <f>IF(T35=4,K35,"")</f>
        <v/>
      </c>
      <c r="Y35">
        <f>IF(AND(F35=1,G35&gt;0),N35,0)</f>
        <v/>
      </c>
      <c r="AD35">
        <f>IF(T35=1,N35,NA())</f>
        <v/>
      </c>
      <c r="AE35">
        <f>IF(T35=2,N35,NA())</f>
        <v/>
      </c>
      <c r="AF35">
        <f>IF(T35=3,N35,NA())</f>
        <v/>
      </c>
      <c r="AG35">
        <f>IF(T35=4,N35,NA())</f>
        <v/>
      </c>
    </row>
    <row r="36">
      <c r="A36" t="n">
        <v>16</v>
      </c>
      <c r="B36">
        <f>IF(Menu!B23="","",Menu!B23)</f>
        <v/>
      </c>
      <c r="C36">
        <f>IF(Menu!C23="","",Menu!C23)</f>
        <v/>
      </c>
      <c r="D36">
        <f>N(Menu!D23)</f>
        <v/>
      </c>
      <c r="E36">
        <f>N(Menu!E23)</f>
        <v/>
      </c>
      <c r="F36">
        <f>IF(AND(B36&lt;&gt;"",OR($B$4,C36=$B$5)),1,0)</f>
        <v/>
      </c>
      <c r="G36">
        <f>IF(F36=1,SUMIFS(sPort,sItem,B36,sDate,"&gt;="&amp;$B$8,sDate,"&lt;"&amp;$B$10),0)</f>
        <v/>
      </c>
      <c r="H36">
        <f>IF(F36=1,SUMIFS(sPort,sItem,B36,sDate,"&gt;="&amp;$B$12,sDate,"&lt;"&amp;$B$13),0)</f>
        <v/>
      </c>
      <c r="I36">
        <f>G36*D36</f>
        <v/>
      </c>
      <c r="J36">
        <f>G36*E36</f>
        <v/>
      </c>
      <c r="K36">
        <f>I36-J36</f>
        <v/>
      </c>
      <c r="L36">
        <f>H36*D36</f>
        <v/>
      </c>
      <c r="M36">
        <f>H36*E36</f>
        <v/>
      </c>
      <c r="N36">
        <f>D36-E36</f>
        <v/>
      </c>
      <c r="O36">
        <f>IF(AND(F36=1,G36&gt;0),G36,NA())</f>
        <v/>
      </c>
      <c r="P36">
        <f>IF(AND(F36=1,G36&gt;0),N36,NA())</f>
        <v/>
      </c>
      <c r="Q36">
        <f>IF(AND(F36=1,K36&gt;0),K36+ROW()/1000000,"")</f>
        <v/>
      </c>
      <c r="R36">
        <f>IF(F36=1,D36,0)</f>
        <v/>
      </c>
      <c r="S36">
        <f>IF(F36=1,E36,0)</f>
        <v/>
      </c>
      <c r="T36">
        <f>IF(OR(F36=0,G36=0),"",IF(G36&gt;=$B$17,IF(N36&gt;=$B$18,1,2),IF(N36&gt;=$B$18,3,4)))</f>
        <v/>
      </c>
      <c r="U36">
        <f>IF(T36="","",CHOOSE(T36,Lang!$B$87,Lang!$B$88,Lang!$B$89,Lang!$B$90))</f>
        <v/>
      </c>
      <c r="V36">
        <f>IF(T36="","",CHOOSE(T36,Lang!$B$91,Lang!$B$92,Lang!$B$93,Lang!$B$94))</f>
        <v/>
      </c>
      <c r="W36">
        <f>IF(OR(F36=0,$B$15=0),"",G36/$B$15)</f>
        <v/>
      </c>
      <c r="X36">
        <f>IF(T36=4,K36,"")</f>
        <v/>
      </c>
      <c r="Y36">
        <f>IF(AND(F36=1,G36&gt;0),N36,0)</f>
        <v/>
      </c>
      <c r="AD36">
        <f>IF(T36=1,N36,NA())</f>
        <v/>
      </c>
      <c r="AE36">
        <f>IF(T36=2,N36,NA())</f>
        <v/>
      </c>
      <c r="AF36">
        <f>IF(T36=3,N36,NA())</f>
        <v/>
      </c>
      <c r="AG36">
        <f>IF(T36=4,N36,NA())</f>
        <v/>
      </c>
    </row>
    <row r="37">
      <c r="A37" t="n">
        <v>17</v>
      </c>
      <c r="B37">
        <f>IF(Menu!B24="","",Menu!B24)</f>
        <v/>
      </c>
      <c r="C37">
        <f>IF(Menu!C24="","",Menu!C24)</f>
        <v/>
      </c>
      <c r="D37">
        <f>N(Menu!D24)</f>
        <v/>
      </c>
      <c r="E37">
        <f>N(Menu!E24)</f>
        <v/>
      </c>
      <c r="F37">
        <f>IF(AND(B37&lt;&gt;"",OR($B$4,C37=$B$5)),1,0)</f>
        <v/>
      </c>
      <c r="G37">
        <f>IF(F37=1,SUMIFS(sPort,sItem,B37,sDate,"&gt;="&amp;$B$8,sDate,"&lt;"&amp;$B$10),0)</f>
        <v/>
      </c>
      <c r="H37">
        <f>IF(F37=1,SUMIFS(sPort,sItem,B37,sDate,"&gt;="&amp;$B$12,sDate,"&lt;"&amp;$B$13),0)</f>
        <v/>
      </c>
      <c r="I37">
        <f>G37*D37</f>
        <v/>
      </c>
      <c r="J37">
        <f>G37*E37</f>
        <v/>
      </c>
      <c r="K37">
        <f>I37-J37</f>
        <v/>
      </c>
      <c r="L37">
        <f>H37*D37</f>
        <v/>
      </c>
      <c r="M37">
        <f>H37*E37</f>
        <v/>
      </c>
      <c r="N37">
        <f>D37-E37</f>
        <v/>
      </c>
      <c r="O37">
        <f>IF(AND(F37=1,G37&gt;0),G37,NA())</f>
        <v/>
      </c>
      <c r="P37">
        <f>IF(AND(F37=1,G37&gt;0),N37,NA())</f>
        <v/>
      </c>
      <c r="Q37">
        <f>IF(AND(F37=1,K37&gt;0),K37+ROW()/1000000,"")</f>
        <v/>
      </c>
      <c r="R37">
        <f>IF(F37=1,D37,0)</f>
        <v/>
      </c>
      <c r="S37">
        <f>IF(F37=1,E37,0)</f>
        <v/>
      </c>
      <c r="T37">
        <f>IF(OR(F37=0,G37=0),"",IF(G37&gt;=$B$17,IF(N37&gt;=$B$18,1,2),IF(N37&gt;=$B$18,3,4)))</f>
        <v/>
      </c>
      <c r="U37">
        <f>IF(T37="","",CHOOSE(T37,Lang!$B$87,Lang!$B$88,Lang!$B$89,Lang!$B$90))</f>
        <v/>
      </c>
      <c r="V37">
        <f>IF(T37="","",CHOOSE(T37,Lang!$B$91,Lang!$B$92,Lang!$B$93,Lang!$B$94))</f>
        <v/>
      </c>
      <c r="W37">
        <f>IF(OR(F37=0,$B$15=0),"",G37/$B$15)</f>
        <v/>
      </c>
      <c r="X37">
        <f>IF(T37=4,K37,"")</f>
        <v/>
      </c>
      <c r="Y37">
        <f>IF(AND(F37=1,G37&gt;0),N37,0)</f>
        <v/>
      </c>
      <c r="AD37">
        <f>IF(T37=1,N37,NA())</f>
        <v/>
      </c>
      <c r="AE37">
        <f>IF(T37=2,N37,NA())</f>
        <v/>
      </c>
      <c r="AF37">
        <f>IF(T37=3,N37,NA())</f>
        <v/>
      </c>
      <c r="AG37">
        <f>IF(T37=4,N37,NA())</f>
        <v/>
      </c>
    </row>
    <row r="38">
      <c r="A38" t="n">
        <v>18</v>
      </c>
      <c r="B38">
        <f>IF(Menu!B25="","",Menu!B25)</f>
        <v/>
      </c>
      <c r="C38">
        <f>IF(Menu!C25="","",Menu!C25)</f>
        <v/>
      </c>
      <c r="D38">
        <f>N(Menu!D25)</f>
        <v/>
      </c>
      <c r="E38">
        <f>N(Menu!E25)</f>
        <v/>
      </c>
      <c r="F38">
        <f>IF(AND(B38&lt;&gt;"",OR($B$4,C38=$B$5)),1,0)</f>
        <v/>
      </c>
      <c r="G38">
        <f>IF(F38=1,SUMIFS(sPort,sItem,B38,sDate,"&gt;="&amp;$B$8,sDate,"&lt;"&amp;$B$10),0)</f>
        <v/>
      </c>
      <c r="H38">
        <f>IF(F38=1,SUMIFS(sPort,sItem,B38,sDate,"&gt;="&amp;$B$12,sDate,"&lt;"&amp;$B$13),0)</f>
        <v/>
      </c>
      <c r="I38">
        <f>G38*D38</f>
        <v/>
      </c>
      <c r="J38">
        <f>G38*E38</f>
        <v/>
      </c>
      <c r="K38">
        <f>I38-J38</f>
        <v/>
      </c>
      <c r="L38">
        <f>H38*D38</f>
        <v/>
      </c>
      <c r="M38">
        <f>H38*E38</f>
        <v/>
      </c>
      <c r="N38">
        <f>D38-E38</f>
        <v/>
      </c>
      <c r="O38">
        <f>IF(AND(F38=1,G38&gt;0),G38,NA())</f>
        <v/>
      </c>
      <c r="P38">
        <f>IF(AND(F38=1,G38&gt;0),N38,NA())</f>
        <v/>
      </c>
      <c r="Q38">
        <f>IF(AND(F38=1,K38&gt;0),K38+ROW()/1000000,"")</f>
        <v/>
      </c>
      <c r="R38">
        <f>IF(F38=1,D38,0)</f>
        <v/>
      </c>
      <c r="S38">
        <f>IF(F38=1,E38,0)</f>
        <v/>
      </c>
      <c r="T38">
        <f>IF(OR(F38=0,G38=0),"",IF(G38&gt;=$B$17,IF(N38&gt;=$B$18,1,2),IF(N38&gt;=$B$18,3,4)))</f>
        <v/>
      </c>
      <c r="U38">
        <f>IF(T38="","",CHOOSE(T38,Lang!$B$87,Lang!$B$88,Lang!$B$89,Lang!$B$90))</f>
        <v/>
      </c>
      <c r="V38">
        <f>IF(T38="","",CHOOSE(T38,Lang!$B$91,Lang!$B$92,Lang!$B$93,Lang!$B$94))</f>
        <v/>
      </c>
      <c r="W38">
        <f>IF(OR(F38=0,$B$15=0),"",G38/$B$15)</f>
        <v/>
      </c>
      <c r="X38">
        <f>IF(T38=4,K38,"")</f>
        <v/>
      </c>
      <c r="Y38">
        <f>IF(AND(F38=1,G38&gt;0),N38,0)</f>
        <v/>
      </c>
      <c r="AD38">
        <f>IF(T38=1,N38,NA())</f>
        <v/>
      </c>
      <c r="AE38">
        <f>IF(T38=2,N38,NA())</f>
        <v/>
      </c>
      <c r="AF38">
        <f>IF(T38=3,N38,NA())</f>
        <v/>
      </c>
      <c r="AG38">
        <f>IF(T38=4,N38,NA())</f>
        <v/>
      </c>
    </row>
    <row r="39">
      <c r="A39" t="n">
        <v>19</v>
      </c>
      <c r="B39">
        <f>IF(Menu!B26="","",Menu!B26)</f>
        <v/>
      </c>
      <c r="C39">
        <f>IF(Menu!C26="","",Menu!C26)</f>
        <v/>
      </c>
      <c r="D39">
        <f>N(Menu!D26)</f>
        <v/>
      </c>
      <c r="E39">
        <f>N(Menu!E26)</f>
        <v/>
      </c>
      <c r="F39">
        <f>IF(AND(B39&lt;&gt;"",OR($B$4,C39=$B$5)),1,0)</f>
        <v/>
      </c>
      <c r="G39">
        <f>IF(F39=1,SUMIFS(sPort,sItem,B39,sDate,"&gt;="&amp;$B$8,sDate,"&lt;"&amp;$B$10),0)</f>
        <v/>
      </c>
      <c r="H39">
        <f>IF(F39=1,SUMIFS(sPort,sItem,B39,sDate,"&gt;="&amp;$B$12,sDate,"&lt;"&amp;$B$13),0)</f>
        <v/>
      </c>
      <c r="I39">
        <f>G39*D39</f>
        <v/>
      </c>
      <c r="J39">
        <f>G39*E39</f>
        <v/>
      </c>
      <c r="K39">
        <f>I39-J39</f>
        <v/>
      </c>
      <c r="L39">
        <f>H39*D39</f>
        <v/>
      </c>
      <c r="M39">
        <f>H39*E39</f>
        <v/>
      </c>
      <c r="N39">
        <f>D39-E39</f>
        <v/>
      </c>
      <c r="O39">
        <f>IF(AND(F39=1,G39&gt;0),G39,NA())</f>
        <v/>
      </c>
      <c r="P39">
        <f>IF(AND(F39=1,G39&gt;0),N39,NA())</f>
        <v/>
      </c>
      <c r="Q39">
        <f>IF(AND(F39=1,K39&gt;0),K39+ROW()/1000000,"")</f>
        <v/>
      </c>
      <c r="R39">
        <f>IF(F39=1,D39,0)</f>
        <v/>
      </c>
      <c r="S39">
        <f>IF(F39=1,E39,0)</f>
        <v/>
      </c>
      <c r="T39">
        <f>IF(OR(F39=0,G39=0),"",IF(G39&gt;=$B$17,IF(N39&gt;=$B$18,1,2),IF(N39&gt;=$B$18,3,4)))</f>
        <v/>
      </c>
      <c r="U39">
        <f>IF(T39="","",CHOOSE(T39,Lang!$B$87,Lang!$B$88,Lang!$B$89,Lang!$B$90))</f>
        <v/>
      </c>
      <c r="V39">
        <f>IF(T39="","",CHOOSE(T39,Lang!$B$91,Lang!$B$92,Lang!$B$93,Lang!$B$94))</f>
        <v/>
      </c>
      <c r="W39">
        <f>IF(OR(F39=0,$B$15=0),"",G39/$B$15)</f>
        <v/>
      </c>
      <c r="X39">
        <f>IF(T39=4,K39,"")</f>
        <v/>
      </c>
      <c r="Y39">
        <f>IF(AND(F39=1,G39&gt;0),N39,0)</f>
        <v/>
      </c>
      <c r="AD39">
        <f>IF(T39=1,N39,NA())</f>
        <v/>
      </c>
      <c r="AE39">
        <f>IF(T39=2,N39,NA())</f>
        <v/>
      </c>
      <c r="AF39">
        <f>IF(T39=3,N39,NA())</f>
        <v/>
      </c>
      <c r="AG39">
        <f>IF(T39=4,N39,NA())</f>
        <v/>
      </c>
    </row>
    <row r="40">
      <c r="A40" t="n">
        <v>20</v>
      </c>
      <c r="B40">
        <f>IF(Menu!B27="","",Menu!B27)</f>
        <v/>
      </c>
      <c r="C40">
        <f>IF(Menu!C27="","",Menu!C27)</f>
        <v/>
      </c>
      <c r="D40">
        <f>N(Menu!D27)</f>
        <v/>
      </c>
      <c r="E40">
        <f>N(Menu!E27)</f>
        <v/>
      </c>
      <c r="F40">
        <f>IF(AND(B40&lt;&gt;"",OR($B$4,C40=$B$5)),1,0)</f>
        <v/>
      </c>
      <c r="G40">
        <f>IF(F40=1,SUMIFS(sPort,sItem,B40,sDate,"&gt;="&amp;$B$8,sDate,"&lt;"&amp;$B$10),0)</f>
        <v/>
      </c>
      <c r="H40">
        <f>IF(F40=1,SUMIFS(sPort,sItem,B40,sDate,"&gt;="&amp;$B$12,sDate,"&lt;"&amp;$B$13),0)</f>
        <v/>
      </c>
      <c r="I40">
        <f>G40*D40</f>
        <v/>
      </c>
      <c r="J40">
        <f>G40*E40</f>
        <v/>
      </c>
      <c r="K40">
        <f>I40-J40</f>
        <v/>
      </c>
      <c r="L40">
        <f>H40*D40</f>
        <v/>
      </c>
      <c r="M40">
        <f>H40*E40</f>
        <v/>
      </c>
      <c r="N40">
        <f>D40-E40</f>
        <v/>
      </c>
      <c r="O40">
        <f>IF(AND(F40=1,G40&gt;0),G40,NA())</f>
        <v/>
      </c>
      <c r="P40">
        <f>IF(AND(F40=1,G40&gt;0),N40,NA())</f>
        <v/>
      </c>
      <c r="Q40">
        <f>IF(AND(F40=1,K40&gt;0),K40+ROW()/1000000,"")</f>
        <v/>
      </c>
      <c r="R40">
        <f>IF(F40=1,D40,0)</f>
        <v/>
      </c>
      <c r="S40">
        <f>IF(F40=1,E40,0)</f>
        <v/>
      </c>
      <c r="T40">
        <f>IF(OR(F40=0,G40=0),"",IF(G40&gt;=$B$17,IF(N40&gt;=$B$18,1,2),IF(N40&gt;=$B$18,3,4)))</f>
        <v/>
      </c>
      <c r="U40">
        <f>IF(T40="","",CHOOSE(T40,Lang!$B$87,Lang!$B$88,Lang!$B$89,Lang!$B$90))</f>
        <v/>
      </c>
      <c r="V40">
        <f>IF(T40="","",CHOOSE(T40,Lang!$B$91,Lang!$B$92,Lang!$B$93,Lang!$B$94))</f>
        <v/>
      </c>
      <c r="W40">
        <f>IF(OR(F40=0,$B$15=0),"",G40/$B$15)</f>
        <v/>
      </c>
      <c r="X40">
        <f>IF(T40=4,K40,"")</f>
        <v/>
      </c>
      <c r="Y40">
        <f>IF(AND(F40=1,G40&gt;0),N40,0)</f>
        <v/>
      </c>
      <c r="AD40">
        <f>IF(T40=1,N40,NA())</f>
        <v/>
      </c>
      <c r="AE40">
        <f>IF(T40=2,N40,NA())</f>
        <v/>
      </c>
      <c r="AF40">
        <f>IF(T40=3,N40,NA())</f>
        <v/>
      </c>
      <c r="AG40">
        <f>IF(T40=4,N40,NA())</f>
        <v/>
      </c>
    </row>
    <row r="41">
      <c r="A41" t="n">
        <v>21</v>
      </c>
      <c r="B41">
        <f>IF(Menu!B28="","",Menu!B28)</f>
        <v/>
      </c>
      <c r="C41">
        <f>IF(Menu!C28="","",Menu!C28)</f>
        <v/>
      </c>
      <c r="D41">
        <f>N(Menu!D28)</f>
        <v/>
      </c>
      <c r="E41">
        <f>N(Menu!E28)</f>
        <v/>
      </c>
      <c r="F41">
        <f>IF(AND(B41&lt;&gt;"",OR($B$4,C41=$B$5)),1,0)</f>
        <v/>
      </c>
      <c r="G41">
        <f>IF(F41=1,SUMIFS(sPort,sItem,B41,sDate,"&gt;="&amp;$B$8,sDate,"&lt;"&amp;$B$10),0)</f>
        <v/>
      </c>
      <c r="H41">
        <f>IF(F41=1,SUMIFS(sPort,sItem,B41,sDate,"&gt;="&amp;$B$12,sDate,"&lt;"&amp;$B$13),0)</f>
        <v/>
      </c>
      <c r="I41">
        <f>G41*D41</f>
        <v/>
      </c>
      <c r="J41">
        <f>G41*E41</f>
        <v/>
      </c>
      <c r="K41">
        <f>I41-J41</f>
        <v/>
      </c>
      <c r="L41">
        <f>H41*D41</f>
        <v/>
      </c>
      <c r="M41">
        <f>H41*E41</f>
        <v/>
      </c>
      <c r="N41">
        <f>D41-E41</f>
        <v/>
      </c>
      <c r="O41">
        <f>IF(AND(F41=1,G41&gt;0),G41,NA())</f>
        <v/>
      </c>
      <c r="P41">
        <f>IF(AND(F41=1,G41&gt;0),N41,NA())</f>
        <v/>
      </c>
      <c r="Q41">
        <f>IF(AND(F41=1,K41&gt;0),K41+ROW()/1000000,"")</f>
        <v/>
      </c>
      <c r="R41">
        <f>IF(F41=1,D41,0)</f>
        <v/>
      </c>
      <c r="S41">
        <f>IF(F41=1,E41,0)</f>
        <v/>
      </c>
      <c r="T41">
        <f>IF(OR(F41=0,G41=0),"",IF(G41&gt;=$B$17,IF(N41&gt;=$B$18,1,2),IF(N41&gt;=$B$18,3,4)))</f>
        <v/>
      </c>
      <c r="U41">
        <f>IF(T41="","",CHOOSE(T41,Lang!$B$87,Lang!$B$88,Lang!$B$89,Lang!$B$90))</f>
        <v/>
      </c>
      <c r="V41">
        <f>IF(T41="","",CHOOSE(T41,Lang!$B$91,Lang!$B$92,Lang!$B$93,Lang!$B$94))</f>
        <v/>
      </c>
      <c r="W41">
        <f>IF(OR(F41=0,$B$15=0),"",G41/$B$15)</f>
        <v/>
      </c>
      <c r="X41">
        <f>IF(T41=4,K41,"")</f>
        <v/>
      </c>
      <c r="Y41">
        <f>IF(AND(F41=1,G41&gt;0),N41,0)</f>
        <v/>
      </c>
      <c r="AD41">
        <f>IF(T41=1,N41,NA())</f>
        <v/>
      </c>
      <c r="AE41">
        <f>IF(T41=2,N41,NA())</f>
        <v/>
      </c>
      <c r="AF41">
        <f>IF(T41=3,N41,NA())</f>
        <v/>
      </c>
      <c r="AG41">
        <f>IF(T41=4,N41,NA())</f>
        <v/>
      </c>
    </row>
    <row r="42">
      <c r="A42" t="n">
        <v>22</v>
      </c>
      <c r="B42">
        <f>IF(Menu!B29="","",Menu!B29)</f>
        <v/>
      </c>
      <c r="C42">
        <f>IF(Menu!C29="","",Menu!C29)</f>
        <v/>
      </c>
      <c r="D42">
        <f>N(Menu!D29)</f>
        <v/>
      </c>
      <c r="E42">
        <f>N(Menu!E29)</f>
        <v/>
      </c>
      <c r="F42">
        <f>IF(AND(B42&lt;&gt;"",OR($B$4,C42=$B$5)),1,0)</f>
        <v/>
      </c>
      <c r="G42">
        <f>IF(F42=1,SUMIFS(sPort,sItem,B42,sDate,"&gt;="&amp;$B$8,sDate,"&lt;"&amp;$B$10),0)</f>
        <v/>
      </c>
      <c r="H42">
        <f>IF(F42=1,SUMIFS(sPort,sItem,B42,sDate,"&gt;="&amp;$B$12,sDate,"&lt;"&amp;$B$13),0)</f>
        <v/>
      </c>
      <c r="I42">
        <f>G42*D42</f>
        <v/>
      </c>
      <c r="J42">
        <f>G42*E42</f>
        <v/>
      </c>
      <c r="K42">
        <f>I42-J42</f>
        <v/>
      </c>
      <c r="L42">
        <f>H42*D42</f>
        <v/>
      </c>
      <c r="M42">
        <f>H42*E42</f>
        <v/>
      </c>
      <c r="N42">
        <f>D42-E42</f>
        <v/>
      </c>
      <c r="O42">
        <f>IF(AND(F42=1,G42&gt;0),G42,NA())</f>
        <v/>
      </c>
      <c r="P42">
        <f>IF(AND(F42=1,G42&gt;0),N42,NA())</f>
        <v/>
      </c>
      <c r="Q42">
        <f>IF(AND(F42=1,K42&gt;0),K42+ROW()/1000000,"")</f>
        <v/>
      </c>
      <c r="R42">
        <f>IF(F42=1,D42,0)</f>
        <v/>
      </c>
      <c r="S42">
        <f>IF(F42=1,E42,0)</f>
        <v/>
      </c>
      <c r="T42">
        <f>IF(OR(F42=0,G42=0),"",IF(G42&gt;=$B$17,IF(N42&gt;=$B$18,1,2),IF(N42&gt;=$B$18,3,4)))</f>
        <v/>
      </c>
      <c r="U42">
        <f>IF(T42="","",CHOOSE(T42,Lang!$B$87,Lang!$B$88,Lang!$B$89,Lang!$B$90))</f>
        <v/>
      </c>
      <c r="V42">
        <f>IF(T42="","",CHOOSE(T42,Lang!$B$91,Lang!$B$92,Lang!$B$93,Lang!$B$94))</f>
        <v/>
      </c>
      <c r="W42">
        <f>IF(OR(F42=0,$B$15=0),"",G42/$B$15)</f>
        <v/>
      </c>
      <c r="X42">
        <f>IF(T42=4,K42,"")</f>
        <v/>
      </c>
      <c r="Y42">
        <f>IF(AND(F42=1,G42&gt;0),N42,0)</f>
        <v/>
      </c>
      <c r="AD42">
        <f>IF(T42=1,N42,NA())</f>
        <v/>
      </c>
      <c r="AE42">
        <f>IF(T42=2,N42,NA())</f>
        <v/>
      </c>
      <c r="AF42">
        <f>IF(T42=3,N42,NA())</f>
        <v/>
      </c>
      <c r="AG42">
        <f>IF(T42=4,N42,NA())</f>
        <v/>
      </c>
    </row>
    <row r="43">
      <c r="A43" t="n">
        <v>23</v>
      </c>
      <c r="B43">
        <f>IF(Menu!B30="","",Menu!B30)</f>
        <v/>
      </c>
      <c r="C43">
        <f>IF(Menu!C30="","",Menu!C30)</f>
        <v/>
      </c>
      <c r="D43">
        <f>N(Menu!D30)</f>
        <v/>
      </c>
      <c r="E43">
        <f>N(Menu!E30)</f>
        <v/>
      </c>
      <c r="F43">
        <f>IF(AND(B43&lt;&gt;"",OR($B$4,C43=$B$5)),1,0)</f>
        <v/>
      </c>
      <c r="G43">
        <f>IF(F43=1,SUMIFS(sPort,sItem,B43,sDate,"&gt;="&amp;$B$8,sDate,"&lt;"&amp;$B$10),0)</f>
        <v/>
      </c>
      <c r="H43">
        <f>IF(F43=1,SUMIFS(sPort,sItem,B43,sDate,"&gt;="&amp;$B$12,sDate,"&lt;"&amp;$B$13),0)</f>
        <v/>
      </c>
      <c r="I43">
        <f>G43*D43</f>
        <v/>
      </c>
      <c r="J43">
        <f>G43*E43</f>
        <v/>
      </c>
      <c r="K43">
        <f>I43-J43</f>
        <v/>
      </c>
      <c r="L43">
        <f>H43*D43</f>
        <v/>
      </c>
      <c r="M43">
        <f>H43*E43</f>
        <v/>
      </c>
      <c r="N43">
        <f>D43-E43</f>
        <v/>
      </c>
      <c r="O43">
        <f>IF(AND(F43=1,G43&gt;0),G43,NA())</f>
        <v/>
      </c>
      <c r="P43">
        <f>IF(AND(F43=1,G43&gt;0),N43,NA())</f>
        <v/>
      </c>
      <c r="Q43">
        <f>IF(AND(F43=1,K43&gt;0),K43+ROW()/1000000,"")</f>
        <v/>
      </c>
      <c r="R43">
        <f>IF(F43=1,D43,0)</f>
        <v/>
      </c>
      <c r="S43">
        <f>IF(F43=1,E43,0)</f>
        <v/>
      </c>
      <c r="T43">
        <f>IF(OR(F43=0,G43=0),"",IF(G43&gt;=$B$17,IF(N43&gt;=$B$18,1,2),IF(N43&gt;=$B$18,3,4)))</f>
        <v/>
      </c>
      <c r="U43">
        <f>IF(T43="","",CHOOSE(T43,Lang!$B$87,Lang!$B$88,Lang!$B$89,Lang!$B$90))</f>
        <v/>
      </c>
      <c r="V43">
        <f>IF(T43="","",CHOOSE(T43,Lang!$B$91,Lang!$B$92,Lang!$B$93,Lang!$B$94))</f>
        <v/>
      </c>
      <c r="W43">
        <f>IF(OR(F43=0,$B$15=0),"",G43/$B$15)</f>
        <v/>
      </c>
      <c r="X43">
        <f>IF(T43=4,K43,"")</f>
        <v/>
      </c>
      <c r="Y43">
        <f>IF(AND(F43=1,G43&gt;0),N43,0)</f>
        <v/>
      </c>
      <c r="AD43">
        <f>IF(T43=1,N43,NA())</f>
        <v/>
      </c>
      <c r="AE43">
        <f>IF(T43=2,N43,NA())</f>
        <v/>
      </c>
      <c r="AF43">
        <f>IF(T43=3,N43,NA())</f>
        <v/>
      </c>
      <c r="AG43">
        <f>IF(T43=4,N43,NA())</f>
        <v/>
      </c>
    </row>
    <row r="44">
      <c r="A44" t="n">
        <v>24</v>
      </c>
      <c r="B44">
        <f>IF(Menu!B31="","",Menu!B31)</f>
        <v/>
      </c>
      <c r="C44">
        <f>IF(Menu!C31="","",Menu!C31)</f>
        <v/>
      </c>
      <c r="D44">
        <f>N(Menu!D31)</f>
        <v/>
      </c>
      <c r="E44">
        <f>N(Menu!E31)</f>
        <v/>
      </c>
      <c r="F44">
        <f>IF(AND(B44&lt;&gt;"",OR($B$4,C44=$B$5)),1,0)</f>
        <v/>
      </c>
      <c r="G44">
        <f>IF(F44=1,SUMIFS(sPort,sItem,B44,sDate,"&gt;="&amp;$B$8,sDate,"&lt;"&amp;$B$10),0)</f>
        <v/>
      </c>
      <c r="H44">
        <f>IF(F44=1,SUMIFS(sPort,sItem,B44,sDate,"&gt;="&amp;$B$12,sDate,"&lt;"&amp;$B$13),0)</f>
        <v/>
      </c>
      <c r="I44">
        <f>G44*D44</f>
        <v/>
      </c>
      <c r="J44">
        <f>G44*E44</f>
        <v/>
      </c>
      <c r="K44">
        <f>I44-J44</f>
        <v/>
      </c>
      <c r="L44">
        <f>H44*D44</f>
        <v/>
      </c>
      <c r="M44">
        <f>H44*E44</f>
        <v/>
      </c>
      <c r="N44">
        <f>D44-E44</f>
        <v/>
      </c>
      <c r="O44">
        <f>IF(AND(F44=1,G44&gt;0),G44,NA())</f>
        <v/>
      </c>
      <c r="P44">
        <f>IF(AND(F44=1,G44&gt;0),N44,NA())</f>
        <v/>
      </c>
      <c r="Q44">
        <f>IF(AND(F44=1,K44&gt;0),K44+ROW()/1000000,"")</f>
        <v/>
      </c>
      <c r="R44">
        <f>IF(F44=1,D44,0)</f>
        <v/>
      </c>
      <c r="S44">
        <f>IF(F44=1,E44,0)</f>
        <v/>
      </c>
      <c r="T44">
        <f>IF(OR(F44=0,G44=0),"",IF(G44&gt;=$B$17,IF(N44&gt;=$B$18,1,2),IF(N44&gt;=$B$18,3,4)))</f>
        <v/>
      </c>
      <c r="U44">
        <f>IF(T44="","",CHOOSE(T44,Lang!$B$87,Lang!$B$88,Lang!$B$89,Lang!$B$90))</f>
        <v/>
      </c>
      <c r="V44">
        <f>IF(T44="","",CHOOSE(T44,Lang!$B$91,Lang!$B$92,Lang!$B$93,Lang!$B$94))</f>
        <v/>
      </c>
      <c r="W44">
        <f>IF(OR(F44=0,$B$15=0),"",G44/$B$15)</f>
        <v/>
      </c>
      <c r="X44">
        <f>IF(T44=4,K44,"")</f>
        <v/>
      </c>
      <c r="Y44">
        <f>IF(AND(F44=1,G44&gt;0),N44,0)</f>
        <v/>
      </c>
      <c r="AD44">
        <f>IF(T44=1,N44,NA())</f>
        <v/>
      </c>
      <c r="AE44">
        <f>IF(T44=2,N44,NA())</f>
        <v/>
      </c>
      <c r="AF44">
        <f>IF(T44=3,N44,NA())</f>
        <v/>
      </c>
      <c r="AG44">
        <f>IF(T44=4,N44,NA())</f>
        <v/>
      </c>
    </row>
    <row r="45">
      <c r="A45" t="n">
        <v>25</v>
      </c>
      <c r="B45">
        <f>IF(Menu!B32="","",Menu!B32)</f>
        <v/>
      </c>
      <c r="C45">
        <f>IF(Menu!C32="","",Menu!C32)</f>
        <v/>
      </c>
      <c r="D45">
        <f>N(Menu!D32)</f>
        <v/>
      </c>
      <c r="E45">
        <f>N(Menu!E32)</f>
        <v/>
      </c>
      <c r="F45">
        <f>IF(AND(B45&lt;&gt;"",OR($B$4,C45=$B$5)),1,0)</f>
        <v/>
      </c>
      <c r="G45">
        <f>IF(F45=1,SUMIFS(sPort,sItem,B45,sDate,"&gt;="&amp;$B$8,sDate,"&lt;"&amp;$B$10),0)</f>
        <v/>
      </c>
      <c r="H45">
        <f>IF(F45=1,SUMIFS(sPort,sItem,B45,sDate,"&gt;="&amp;$B$12,sDate,"&lt;"&amp;$B$13),0)</f>
        <v/>
      </c>
      <c r="I45">
        <f>G45*D45</f>
        <v/>
      </c>
      <c r="J45">
        <f>G45*E45</f>
        <v/>
      </c>
      <c r="K45">
        <f>I45-J45</f>
        <v/>
      </c>
      <c r="L45">
        <f>H45*D45</f>
        <v/>
      </c>
      <c r="M45">
        <f>H45*E45</f>
        <v/>
      </c>
      <c r="N45">
        <f>D45-E45</f>
        <v/>
      </c>
      <c r="O45">
        <f>IF(AND(F45=1,G45&gt;0),G45,NA())</f>
        <v/>
      </c>
      <c r="P45">
        <f>IF(AND(F45=1,G45&gt;0),N45,NA())</f>
        <v/>
      </c>
      <c r="Q45">
        <f>IF(AND(F45=1,K45&gt;0),K45+ROW()/1000000,"")</f>
        <v/>
      </c>
      <c r="R45">
        <f>IF(F45=1,D45,0)</f>
        <v/>
      </c>
      <c r="S45">
        <f>IF(F45=1,E45,0)</f>
        <v/>
      </c>
      <c r="T45">
        <f>IF(OR(F45=0,G45=0),"",IF(G45&gt;=$B$17,IF(N45&gt;=$B$18,1,2),IF(N45&gt;=$B$18,3,4)))</f>
        <v/>
      </c>
      <c r="U45">
        <f>IF(T45="","",CHOOSE(T45,Lang!$B$87,Lang!$B$88,Lang!$B$89,Lang!$B$90))</f>
        <v/>
      </c>
      <c r="V45">
        <f>IF(T45="","",CHOOSE(T45,Lang!$B$91,Lang!$B$92,Lang!$B$93,Lang!$B$94))</f>
        <v/>
      </c>
      <c r="W45">
        <f>IF(OR(F45=0,$B$15=0),"",G45/$B$15)</f>
        <v/>
      </c>
      <c r="X45">
        <f>IF(T45=4,K45,"")</f>
        <v/>
      </c>
      <c r="Y45">
        <f>IF(AND(F45=1,G45&gt;0),N45,0)</f>
        <v/>
      </c>
      <c r="AD45">
        <f>IF(T45=1,N45,NA())</f>
        <v/>
      </c>
      <c r="AE45">
        <f>IF(T45=2,N45,NA())</f>
        <v/>
      </c>
      <c r="AF45">
        <f>IF(T45=3,N45,NA())</f>
        <v/>
      </c>
      <c r="AG45">
        <f>IF(T45=4,N45,NA())</f>
        <v/>
      </c>
    </row>
    <row r="46">
      <c r="A46" t="n">
        <v>26</v>
      </c>
      <c r="B46">
        <f>IF(Menu!B33="","",Menu!B33)</f>
        <v/>
      </c>
      <c r="C46">
        <f>IF(Menu!C33="","",Menu!C33)</f>
        <v/>
      </c>
      <c r="D46">
        <f>N(Menu!D33)</f>
        <v/>
      </c>
      <c r="E46">
        <f>N(Menu!E33)</f>
        <v/>
      </c>
      <c r="F46">
        <f>IF(AND(B46&lt;&gt;"",OR($B$4,C46=$B$5)),1,0)</f>
        <v/>
      </c>
      <c r="G46">
        <f>IF(F46=1,SUMIFS(sPort,sItem,B46,sDate,"&gt;="&amp;$B$8,sDate,"&lt;"&amp;$B$10),0)</f>
        <v/>
      </c>
      <c r="H46">
        <f>IF(F46=1,SUMIFS(sPort,sItem,B46,sDate,"&gt;="&amp;$B$12,sDate,"&lt;"&amp;$B$13),0)</f>
        <v/>
      </c>
      <c r="I46">
        <f>G46*D46</f>
        <v/>
      </c>
      <c r="J46">
        <f>G46*E46</f>
        <v/>
      </c>
      <c r="K46">
        <f>I46-J46</f>
        <v/>
      </c>
      <c r="L46">
        <f>H46*D46</f>
        <v/>
      </c>
      <c r="M46">
        <f>H46*E46</f>
        <v/>
      </c>
      <c r="N46">
        <f>D46-E46</f>
        <v/>
      </c>
      <c r="O46">
        <f>IF(AND(F46=1,G46&gt;0),G46,NA())</f>
        <v/>
      </c>
      <c r="P46">
        <f>IF(AND(F46=1,G46&gt;0),N46,NA())</f>
        <v/>
      </c>
      <c r="Q46">
        <f>IF(AND(F46=1,K46&gt;0),K46+ROW()/1000000,"")</f>
        <v/>
      </c>
      <c r="R46">
        <f>IF(F46=1,D46,0)</f>
        <v/>
      </c>
      <c r="S46">
        <f>IF(F46=1,E46,0)</f>
        <v/>
      </c>
      <c r="T46">
        <f>IF(OR(F46=0,G46=0),"",IF(G46&gt;=$B$17,IF(N46&gt;=$B$18,1,2),IF(N46&gt;=$B$18,3,4)))</f>
        <v/>
      </c>
      <c r="U46">
        <f>IF(T46="","",CHOOSE(T46,Lang!$B$87,Lang!$B$88,Lang!$B$89,Lang!$B$90))</f>
        <v/>
      </c>
      <c r="V46">
        <f>IF(T46="","",CHOOSE(T46,Lang!$B$91,Lang!$B$92,Lang!$B$93,Lang!$B$94))</f>
        <v/>
      </c>
      <c r="W46">
        <f>IF(OR(F46=0,$B$15=0),"",G46/$B$15)</f>
        <v/>
      </c>
      <c r="X46">
        <f>IF(T46=4,K46,"")</f>
        <v/>
      </c>
      <c r="Y46">
        <f>IF(AND(F46=1,G46&gt;0),N46,0)</f>
        <v/>
      </c>
      <c r="AD46">
        <f>IF(T46=1,N46,NA())</f>
        <v/>
      </c>
      <c r="AE46">
        <f>IF(T46=2,N46,NA())</f>
        <v/>
      </c>
      <c r="AF46">
        <f>IF(T46=3,N46,NA())</f>
        <v/>
      </c>
      <c r="AG46">
        <f>IF(T46=4,N46,NA())</f>
        <v/>
      </c>
    </row>
    <row r="47">
      <c r="A47" t="n">
        <v>27</v>
      </c>
      <c r="B47">
        <f>IF(Menu!B34="","",Menu!B34)</f>
        <v/>
      </c>
      <c r="C47">
        <f>IF(Menu!C34="","",Menu!C34)</f>
        <v/>
      </c>
      <c r="D47">
        <f>N(Menu!D34)</f>
        <v/>
      </c>
      <c r="E47">
        <f>N(Menu!E34)</f>
        <v/>
      </c>
      <c r="F47">
        <f>IF(AND(B47&lt;&gt;"",OR($B$4,C47=$B$5)),1,0)</f>
        <v/>
      </c>
      <c r="G47">
        <f>IF(F47=1,SUMIFS(sPort,sItem,B47,sDate,"&gt;="&amp;$B$8,sDate,"&lt;"&amp;$B$10),0)</f>
        <v/>
      </c>
      <c r="H47">
        <f>IF(F47=1,SUMIFS(sPort,sItem,B47,sDate,"&gt;="&amp;$B$12,sDate,"&lt;"&amp;$B$13),0)</f>
        <v/>
      </c>
      <c r="I47">
        <f>G47*D47</f>
        <v/>
      </c>
      <c r="J47">
        <f>G47*E47</f>
        <v/>
      </c>
      <c r="K47">
        <f>I47-J47</f>
        <v/>
      </c>
      <c r="L47">
        <f>H47*D47</f>
        <v/>
      </c>
      <c r="M47">
        <f>H47*E47</f>
        <v/>
      </c>
      <c r="N47">
        <f>D47-E47</f>
        <v/>
      </c>
      <c r="O47">
        <f>IF(AND(F47=1,G47&gt;0),G47,NA())</f>
        <v/>
      </c>
      <c r="P47">
        <f>IF(AND(F47=1,G47&gt;0),N47,NA())</f>
        <v/>
      </c>
      <c r="Q47">
        <f>IF(AND(F47=1,K47&gt;0),K47+ROW()/1000000,"")</f>
        <v/>
      </c>
      <c r="R47">
        <f>IF(F47=1,D47,0)</f>
        <v/>
      </c>
      <c r="S47">
        <f>IF(F47=1,E47,0)</f>
        <v/>
      </c>
      <c r="T47">
        <f>IF(OR(F47=0,G47=0),"",IF(G47&gt;=$B$17,IF(N47&gt;=$B$18,1,2),IF(N47&gt;=$B$18,3,4)))</f>
        <v/>
      </c>
      <c r="U47">
        <f>IF(T47="","",CHOOSE(T47,Lang!$B$87,Lang!$B$88,Lang!$B$89,Lang!$B$90))</f>
        <v/>
      </c>
      <c r="V47">
        <f>IF(T47="","",CHOOSE(T47,Lang!$B$91,Lang!$B$92,Lang!$B$93,Lang!$B$94))</f>
        <v/>
      </c>
      <c r="W47">
        <f>IF(OR(F47=0,$B$15=0),"",G47/$B$15)</f>
        <v/>
      </c>
      <c r="X47">
        <f>IF(T47=4,K47,"")</f>
        <v/>
      </c>
      <c r="Y47">
        <f>IF(AND(F47=1,G47&gt;0),N47,0)</f>
        <v/>
      </c>
      <c r="AD47">
        <f>IF(T47=1,N47,NA())</f>
        <v/>
      </c>
      <c r="AE47">
        <f>IF(T47=2,N47,NA())</f>
        <v/>
      </c>
      <c r="AF47">
        <f>IF(T47=3,N47,NA())</f>
        <v/>
      </c>
      <c r="AG47">
        <f>IF(T47=4,N47,NA())</f>
        <v/>
      </c>
    </row>
    <row r="48">
      <c r="A48" t="n">
        <v>28</v>
      </c>
      <c r="B48">
        <f>IF(Menu!B35="","",Menu!B35)</f>
        <v/>
      </c>
      <c r="C48">
        <f>IF(Menu!C35="","",Menu!C35)</f>
        <v/>
      </c>
      <c r="D48">
        <f>N(Menu!D35)</f>
        <v/>
      </c>
      <c r="E48">
        <f>N(Menu!E35)</f>
        <v/>
      </c>
      <c r="F48">
        <f>IF(AND(B48&lt;&gt;"",OR($B$4,C48=$B$5)),1,0)</f>
        <v/>
      </c>
      <c r="G48">
        <f>IF(F48=1,SUMIFS(sPort,sItem,B48,sDate,"&gt;="&amp;$B$8,sDate,"&lt;"&amp;$B$10),0)</f>
        <v/>
      </c>
      <c r="H48">
        <f>IF(F48=1,SUMIFS(sPort,sItem,B48,sDate,"&gt;="&amp;$B$12,sDate,"&lt;"&amp;$B$13),0)</f>
        <v/>
      </c>
      <c r="I48">
        <f>G48*D48</f>
        <v/>
      </c>
      <c r="J48">
        <f>G48*E48</f>
        <v/>
      </c>
      <c r="K48">
        <f>I48-J48</f>
        <v/>
      </c>
      <c r="L48">
        <f>H48*D48</f>
        <v/>
      </c>
      <c r="M48">
        <f>H48*E48</f>
        <v/>
      </c>
      <c r="N48">
        <f>D48-E48</f>
        <v/>
      </c>
      <c r="O48">
        <f>IF(AND(F48=1,G48&gt;0),G48,NA())</f>
        <v/>
      </c>
      <c r="P48">
        <f>IF(AND(F48=1,G48&gt;0),N48,NA())</f>
        <v/>
      </c>
      <c r="Q48">
        <f>IF(AND(F48=1,K48&gt;0),K48+ROW()/1000000,"")</f>
        <v/>
      </c>
      <c r="R48">
        <f>IF(F48=1,D48,0)</f>
        <v/>
      </c>
      <c r="S48">
        <f>IF(F48=1,E48,0)</f>
        <v/>
      </c>
      <c r="T48">
        <f>IF(OR(F48=0,G48=0),"",IF(G48&gt;=$B$17,IF(N48&gt;=$B$18,1,2),IF(N48&gt;=$B$18,3,4)))</f>
        <v/>
      </c>
      <c r="U48">
        <f>IF(T48="","",CHOOSE(T48,Lang!$B$87,Lang!$B$88,Lang!$B$89,Lang!$B$90))</f>
        <v/>
      </c>
      <c r="V48">
        <f>IF(T48="","",CHOOSE(T48,Lang!$B$91,Lang!$B$92,Lang!$B$93,Lang!$B$94))</f>
        <v/>
      </c>
      <c r="W48">
        <f>IF(OR(F48=0,$B$15=0),"",G48/$B$15)</f>
        <v/>
      </c>
      <c r="X48">
        <f>IF(T48=4,K48,"")</f>
        <v/>
      </c>
      <c r="Y48">
        <f>IF(AND(F48=1,G48&gt;0),N48,0)</f>
        <v/>
      </c>
      <c r="AD48">
        <f>IF(T48=1,N48,NA())</f>
        <v/>
      </c>
      <c r="AE48">
        <f>IF(T48=2,N48,NA())</f>
        <v/>
      </c>
      <c r="AF48">
        <f>IF(T48=3,N48,NA())</f>
        <v/>
      </c>
      <c r="AG48">
        <f>IF(T48=4,N48,NA())</f>
        <v/>
      </c>
    </row>
    <row r="49">
      <c r="A49" t="n">
        <v>29</v>
      </c>
      <c r="B49">
        <f>IF(Menu!B36="","",Menu!B36)</f>
        <v/>
      </c>
      <c r="C49">
        <f>IF(Menu!C36="","",Menu!C36)</f>
        <v/>
      </c>
      <c r="D49">
        <f>N(Menu!D36)</f>
        <v/>
      </c>
      <c r="E49">
        <f>N(Menu!E36)</f>
        <v/>
      </c>
      <c r="F49">
        <f>IF(AND(B49&lt;&gt;"",OR($B$4,C49=$B$5)),1,0)</f>
        <v/>
      </c>
      <c r="G49">
        <f>IF(F49=1,SUMIFS(sPort,sItem,B49,sDate,"&gt;="&amp;$B$8,sDate,"&lt;"&amp;$B$10),0)</f>
        <v/>
      </c>
      <c r="H49">
        <f>IF(F49=1,SUMIFS(sPort,sItem,B49,sDate,"&gt;="&amp;$B$12,sDate,"&lt;"&amp;$B$13),0)</f>
        <v/>
      </c>
      <c r="I49">
        <f>G49*D49</f>
        <v/>
      </c>
      <c r="J49">
        <f>G49*E49</f>
        <v/>
      </c>
      <c r="K49">
        <f>I49-J49</f>
        <v/>
      </c>
      <c r="L49">
        <f>H49*D49</f>
        <v/>
      </c>
      <c r="M49">
        <f>H49*E49</f>
        <v/>
      </c>
      <c r="N49">
        <f>D49-E49</f>
        <v/>
      </c>
      <c r="O49">
        <f>IF(AND(F49=1,G49&gt;0),G49,NA())</f>
        <v/>
      </c>
      <c r="P49">
        <f>IF(AND(F49=1,G49&gt;0),N49,NA())</f>
        <v/>
      </c>
      <c r="Q49">
        <f>IF(AND(F49=1,K49&gt;0),K49+ROW()/1000000,"")</f>
        <v/>
      </c>
      <c r="R49">
        <f>IF(F49=1,D49,0)</f>
        <v/>
      </c>
      <c r="S49">
        <f>IF(F49=1,E49,0)</f>
        <v/>
      </c>
      <c r="T49">
        <f>IF(OR(F49=0,G49=0),"",IF(G49&gt;=$B$17,IF(N49&gt;=$B$18,1,2),IF(N49&gt;=$B$18,3,4)))</f>
        <v/>
      </c>
      <c r="U49">
        <f>IF(T49="","",CHOOSE(T49,Lang!$B$87,Lang!$B$88,Lang!$B$89,Lang!$B$90))</f>
        <v/>
      </c>
      <c r="V49">
        <f>IF(T49="","",CHOOSE(T49,Lang!$B$91,Lang!$B$92,Lang!$B$93,Lang!$B$94))</f>
        <v/>
      </c>
      <c r="W49">
        <f>IF(OR(F49=0,$B$15=0),"",G49/$B$15)</f>
        <v/>
      </c>
      <c r="X49">
        <f>IF(T49=4,K49,"")</f>
        <v/>
      </c>
      <c r="Y49">
        <f>IF(AND(F49=1,G49&gt;0),N49,0)</f>
        <v/>
      </c>
      <c r="AD49">
        <f>IF(T49=1,N49,NA())</f>
        <v/>
      </c>
      <c r="AE49">
        <f>IF(T49=2,N49,NA())</f>
        <v/>
      </c>
      <c r="AF49">
        <f>IF(T49=3,N49,NA())</f>
        <v/>
      </c>
      <c r="AG49">
        <f>IF(T49=4,N49,NA())</f>
        <v/>
      </c>
    </row>
    <row r="50">
      <c r="A50" t="n">
        <v>30</v>
      </c>
      <c r="B50">
        <f>IF(Menu!B37="","",Menu!B37)</f>
        <v/>
      </c>
      <c r="C50">
        <f>IF(Menu!C37="","",Menu!C37)</f>
        <v/>
      </c>
      <c r="D50">
        <f>N(Menu!D37)</f>
        <v/>
      </c>
      <c r="E50">
        <f>N(Menu!E37)</f>
        <v/>
      </c>
      <c r="F50">
        <f>IF(AND(B50&lt;&gt;"",OR($B$4,C50=$B$5)),1,0)</f>
        <v/>
      </c>
      <c r="G50">
        <f>IF(F50=1,SUMIFS(sPort,sItem,B50,sDate,"&gt;="&amp;$B$8,sDate,"&lt;"&amp;$B$10),0)</f>
        <v/>
      </c>
      <c r="H50">
        <f>IF(F50=1,SUMIFS(sPort,sItem,B50,sDate,"&gt;="&amp;$B$12,sDate,"&lt;"&amp;$B$13),0)</f>
        <v/>
      </c>
      <c r="I50">
        <f>G50*D50</f>
        <v/>
      </c>
      <c r="J50">
        <f>G50*E50</f>
        <v/>
      </c>
      <c r="K50">
        <f>I50-J50</f>
        <v/>
      </c>
      <c r="L50">
        <f>H50*D50</f>
        <v/>
      </c>
      <c r="M50">
        <f>H50*E50</f>
        <v/>
      </c>
      <c r="N50">
        <f>D50-E50</f>
        <v/>
      </c>
      <c r="O50">
        <f>IF(AND(F50=1,G50&gt;0),G50,NA())</f>
        <v/>
      </c>
      <c r="P50">
        <f>IF(AND(F50=1,G50&gt;0),N50,NA())</f>
        <v/>
      </c>
      <c r="Q50">
        <f>IF(AND(F50=1,K50&gt;0),K50+ROW()/1000000,"")</f>
        <v/>
      </c>
      <c r="R50">
        <f>IF(F50=1,D50,0)</f>
        <v/>
      </c>
      <c r="S50">
        <f>IF(F50=1,E50,0)</f>
        <v/>
      </c>
      <c r="T50">
        <f>IF(OR(F50=0,G50=0),"",IF(G50&gt;=$B$17,IF(N50&gt;=$B$18,1,2),IF(N50&gt;=$B$18,3,4)))</f>
        <v/>
      </c>
      <c r="U50">
        <f>IF(T50="","",CHOOSE(T50,Lang!$B$87,Lang!$B$88,Lang!$B$89,Lang!$B$90))</f>
        <v/>
      </c>
      <c r="V50">
        <f>IF(T50="","",CHOOSE(T50,Lang!$B$91,Lang!$B$92,Lang!$B$93,Lang!$B$94))</f>
        <v/>
      </c>
      <c r="W50">
        <f>IF(OR(F50=0,$B$15=0),"",G50/$B$15)</f>
        <v/>
      </c>
      <c r="X50">
        <f>IF(T50=4,K50,"")</f>
        <v/>
      </c>
      <c r="Y50">
        <f>IF(AND(F50=1,G50&gt;0),N50,0)</f>
        <v/>
      </c>
      <c r="AD50">
        <f>IF(T50=1,N50,NA())</f>
        <v/>
      </c>
      <c r="AE50">
        <f>IF(T50=2,N50,NA())</f>
        <v/>
      </c>
      <c r="AF50">
        <f>IF(T50=3,N50,NA())</f>
        <v/>
      </c>
      <c r="AG50">
        <f>IF(T50=4,N50,NA())</f>
        <v/>
      </c>
    </row>
    <row r="51">
      <c r="A51" t="n">
        <v>31</v>
      </c>
      <c r="B51">
        <f>IF(Menu!B38="","",Menu!B38)</f>
        <v/>
      </c>
      <c r="C51">
        <f>IF(Menu!C38="","",Menu!C38)</f>
        <v/>
      </c>
      <c r="D51">
        <f>N(Menu!D38)</f>
        <v/>
      </c>
      <c r="E51">
        <f>N(Menu!E38)</f>
        <v/>
      </c>
      <c r="F51">
        <f>IF(AND(B51&lt;&gt;"",OR($B$4,C51=$B$5)),1,0)</f>
        <v/>
      </c>
      <c r="G51">
        <f>IF(F51=1,SUMIFS(sPort,sItem,B51,sDate,"&gt;="&amp;$B$8,sDate,"&lt;"&amp;$B$10),0)</f>
        <v/>
      </c>
      <c r="H51">
        <f>IF(F51=1,SUMIFS(sPort,sItem,B51,sDate,"&gt;="&amp;$B$12,sDate,"&lt;"&amp;$B$13),0)</f>
        <v/>
      </c>
      <c r="I51">
        <f>G51*D51</f>
        <v/>
      </c>
      <c r="J51">
        <f>G51*E51</f>
        <v/>
      </c>
      <c r="K51">
        <f>I51-J51</f>
        <v/>
      </c>
      <c r="L51">
        <f>H51*D51</f>
        <v/>
      </c>
      <c r="M51">
        <f>H51*E51</f>
        <v/>
      </c>
      <c r="N51">
        <f>D51-E51</f>
        <v/>
      </c>
      <c r="O51">
        <f>IF(AND(F51=1,G51&gt;0),G51,NA())</f>
        <v/>
      </c>
      <c r="P51">
        <f>IF(AND(F51=1,G51&gt;0),N51,NA())</f>
        <v/>
      </c>
      <c r="Q51">
        <f>IF(AND(F51=1,K51&gt;0),K51+ROW()/1000000,"")</f>
        <v/>
      </c>
      <c r="R51">
        <f>IF(F51=1,D51,0)</f>
        <v/>
      </c>
      <c r="S51">
        <f>IF(F51=1,E51,0)</f>
        <v/>
      </c>
      <c r="T51">
        <f>IF(OR(F51=0,G51=0),"",IF(G51&gt;=$B$17,IF(N51&gt;=$B$18,1,2),IF(N51&gt;=$B$18,3,4)))</f>
        <v/>
      </c>
      <c r="U51">
        <f>IF(T51="","",CHOOSE(T51,Lang!$B$87,Lang!$B$88,Lang!$B$89,Lang!$B$90))</f>
        <v/>
      </c>
      <c r="V51">
        <f>IF(T51="","",CHOOSE(T51,Lang!$B$91,Lang!$B$92,Lang!$B$93,Lang!$B$94))</f>
        <v/>
      </c>
      <c r="W51">
        <f>IF(OR(F51=0,$B$15=0),"",G51/$B$15)</f>
        <v/>
      </c>
      <c r="X51">
        <f>IF(T51=4,K51,"")</f>
        <v/>
      </c>
      <c r="Y51">
        <f>IF(AND(F51=1,G51&gt;0),N51,0)</f>
        <v/>
      </c>
      <c r="AD51">
        <f>IF(T51=1,N51,NA())</f>
        <v/>
      </c>
      <c r="AE51">
        <f>IF(T51=2,N51,NA())</f>
        <v/>
      </c>
      <c r="AF51">
        <f>IF(T51=3,N51,NA())</f>
        <v/>
      </c>
      <c r="AG51">
        <f>IF(T51=4,N51,NA())</f>
        <v/>
      </c>
    </row>
    <row r="52">
      <c r="A52" t="n">
        <v>32</v>
      </c>
      <c r="B52">
        <f>IF(Menu!B39="","",Menu!B39)</f>
        <v/>
      </c>
      <c r="C52">
        <f>IF(Menu!C39="","",Menu!C39)</f>
        <v/>
      </c>
      <c r="D52">
        <f>N(Menu!D39)</f>
        <v/>
      </c>
      <c r="E52">
        <f>N(Menu!E39)</f>
        <v/>
      </c>
      <c r="F52">
        <f>IF(AND(B52&lt;&gt;"",OR($B$4,C52=$B$5)),1,0)</f>
        <v/>
      </c>
      <c r="G52">
        <f>IF(F52=1,SUMIFS(sPort,sItem,B52,sDate,"&gt;="&amp;$B$8,sDate,"&lt;"&amp;$B$10),0)</f>
        <v/>
      </c>
      <c r="H52">
        <f>IF(F52=1,SUMIFS(sPort,sItem,B52,sDate,"&gt;="&amp;$B$12,sDate,"&lt;"&amp;$B$13),0)</f>
        <v/>
      </c>
      <c r="I52">
        <f>G52*D52</f>
        <v/>
      </c>
      <c r="J52">
        <f>G52*E52</f>
        <v/>
      </c>
      <c r="K52">
        <f>I52-J52</f>
        <v/>
      </c>
      <c r="L52">
        <f>H52*D52</f>
        <v/>
      </c>
      <c r="M52">
        <f>H52*E52</f>
        <v/>
      </c>
      <c r="N52">
        <f>D52-E52</f>
        <v/>
      </c>
      <c r="O52">
        <f>IF(AND(F52=1,G52&gt;0),G52,NA())</f>
        <v/>
      </c>
      <c r="P52">
        <f>IF(AND(F52=1,G52&gt;0),N52,NA())</f>
        <v/>
      </c>
      <c r="Q52">
        <f>IF(AND(F52=1,K52&gt;0),K52+ROW()/1000000,"")</f>
        <v/>
      </c>
      <c r="R52">
        <f>IF(F52=1,D52,0)</f>
        <v/>
      </c>
      <c r="S52">
        <f>IF(F52=1,E52,0)</f>
        <v/>
      </c>
      <c r="T52">
        <f>IF(OR(F52=0,G52=0),"",IF(G52&gt;=$B$17,IF(N52&gt;=$B$18,1,2),IF(N52&gt;=$B$18,3,4)))</f>
        <v/>
      </c>
      <c r="U52">
        <f>IF(T52="","",CHOOSE(T52,Lang!$B$87,Lang!$B$88,Lang!$B$89,Lang!$B$90))</f>
        <v/>
      </c>
      <c r="V52">
        <f>IF(T52="","",CHOOSE(T52,Lang!$B$91,Lang!$B$92,Lang!$B$93,Lang!$B$94))</f>
        <v/>
      </c>
      <c r="W52">
        <f>IF(OR(F52=0,$B$15=0),"",G52/$B$15)</f>
        <v/>
      </c>
      <c r="X52">
        <f>IF(T52=4,K52,"")</f>
        <v/>
      </c>
      <c r="Y52">
        <f>IF(AND(F52=1,G52&gt;0),N52,0)</f>
        <v/>
      </c>
      <c r="AD52">
        <f>IF(T52=1,N52,NA())</f>
        <v/>
      </c>
      <c r="AE52">
        <f>IF(T52=2,N52,NA())</f>
        <v/>
      </c>
      <c r="AF52">
        <f>IF(T52=3,N52,NA())</f>
        <v/>
      </c>
      <c r="AG52">
        <f>IF(T52=4,N52,NA())</f>
        <v/>
      </c>
    </row>
    <row r="53">
      <c r="A53" t="n">
        <v>33</v>
      </c>
      <c r="B53">
        <f>IF(Menu!B40="","",Menu!B40)</f>
        <v/>
      </c>
      <c r="C53">
        <f>IF(Menu!C40="","",Menu!C40)</f>
        <v/>
      </c>
      <c r="D53">
        <f>N(Menu!D40)</f>
        <v/>
      </c>
      <c r="E53">
        <f>N(Menu!E40)</f>
        <v/>
      </c>
      <c r="F53">
        <f>IF(AND(B53&lt;&gt;"",OR($B$4,C53=$B$5)),1,0)</f>
        <v/>
      </c>
      <c r="G53">
        <f>IF(F53=1,SUMIFS(sPort,sItem,B53,sDate,"&gt;="&amp;$B$8,sDate,"&lt;"&amp;$B$10),0)</f>
        <v/>
      </c>
      <c r="H53">
        <f>IF(F53=1,SUMIFS(sPort,sItem,B53,sDate,"&gt;="&amp;$B$12,sDate,"&lt;"&amp;$B$13),0)</f>
        <v/>
      </c>
      <c r="I53">
        <f>G53*D53</f>
        <v/>
      </c>
      <c r="J53">
        <f>G53*E53</f>
        <v/>
      </c>
      <c r="K53">
        <f>I53-J53</f>
        <v/>
      </c>
      <c r="L53">
        <f>H53*D53</f>
        <v/>
      </c>
      <c r="M53">
        <f>H53*E53</f>
        <v/>
      </c>
      <c r="N53">
        <f>D53-E53</f>
        <v/>
      </c>
      <c r="O53">
        <f>IF(AND(F53=1,G53&gt;0),G53,NA())</f>
        <v/>
      </c>
      <c r="P53">
        <f>IF(AND(F53=1,G53&gt;0),N53,NA())</f>
        <v/>
      </c>
      <c r="Q53">
        <f>IF(AND(F53=1,K53&gt;0),K53+ROW()/1000000,"")</f>
        <v/>
      </c>
      <c r="R53">
        <f>IF(F53=1,D53,0)</f>
        <v/>
      </c>
      <c r="S53">
        <f>IF(F53=1,E53,0)</f>
        <v/>
      </c>
      <c r="T53">
        <f>IF(OR(F53=0,G53=0),"",IF(G53&gt;=$B$17,IF(N53&gt;=$B$18,1,2),IF(N53&gt;=$B$18,3,4)))</f>
        <v/>
      </c>
      <c r="U53">
        <f>IF(T53="","",CHOOSE(T53,Lang!$B$87,Lang!$B$88,Lang!$B$89,Lang!$B$90))</f>
        <v/>
      </c>
      <c r="V53">
        <f>IF(T53="","",CHOOSE(T53,Lang!$B$91,Lang!$B$92,Lang!$B$93,Lang!$B$94))</f>
        <v/>
      </c>
      <c r="W53">
        <f>IF(OR(F53=0,$B$15=0),"",G53/$B$15)</f>
        <v/>
      </c>
      <c r="X53">
        <f>IF(T53=4,K53,"")</f>
        <v/>
      </c>
      <c r="Y53">
        <f>IF(AND(F53=1,G53&gt;0),N53,0)</f>
        <v/>
      </c>
      <c r="AD53">
        <f>IF(T53=1,N53,NA())</f>
        <v/>
      </c>
      <c r="AE53">
        <f>IF(T53=2,N53,NA())</f>
        <v/>
      </c>
      <c r="AF53">
        <f>IF(T53=3,N53,NA())</f>
        <v/>
      </c>
      <c r="AG53">
        <f>IF(T53=4,N53,NA())</f>
        <v/>
      </c>
    </row>
    <row r="54">
      <c r="A54" t="n">
        <v>34</v>
      </c>
      <c r="B54">
        <f>IF(Menu!B41="","",Menu!B41)</f>
        <v/>
      </c>
      <c r="C54">
        <f>IF(Menu!C41="","",Menu!C41)</f>
        <v/>
      </c>
      <c r="D54">
        <f>N(Menu!D41)</f>
        <v/>
      </c>
      <c r="E54">
        <f>N(Menu!E41)</f>
        <v/>
      </c>
      <c r="F54">
        <f>IF(AND(B54&lt;&gt;"",OR($B$4,C54=$B$5)),1,0)</f>
        <v/>
      </c>
      <c r="G54">
        <f>IF(F54=1,SUMIFS(sPort,sItem,B54,sDate,"&gt;="&amp;$B$8,sDate,"&lt;"&amp;$B$10),0)</f>
        <v/>
      </c>
      <c r="H54">
        <f>IF(F54=1,SUMIFS(sPort,sItem,B54,sDate,"&gt;="&amp;$B$12,sDate,"&lt;"&amp;$B$13),0)</f>
        <v/>
      </c>
      <c r="I54">
        <f>G54*D54</f>
        <v/>
      </c>
      <c r="J54">
        <f>G54*E54</f>
        <v/>
      </c>
      <c r="K54">
        <f>I54-J54</f>
        <v/>
      </c>
      <c r="L54">
        <f>H54*D54</f>
        <v/>
      </c>
      <c r="M54">
        <f>H54*E54</f>
        <v/>
      </c>
      <c r="N54">
        <f>D54-E54</f>
        <v/>
      </c>
      <c r="O54">
        <f>IF(AND(F54=1,G54&gt;0),G54,NA())</f>
        <v/>
      </c>
      <c r="P54">
        <f>IF(AND(F54=1,G54&gt;0),N54,NA())</f>
        <v/>
      </c>
      <c r="Q54">
        <f>IF(AND(F54=1,K54&gt;0),K54+ROW()/1000000,"")</f>
        <v/>
      </c>
      <c r="R54">
        <f>IF(F54=1,D54,0)</f>
        <v/>
      </c>
      <c r="S54">
        <f>IF(F54=1,E54,0)</f>
        <v/>
      </c>
      <c r="T54">
        <f>IF(OR(F54=0,G54=0),"",IF(G54&gt;=$B$17,IF(N54&gt;=$B$18,1,2),IF(N54&gt;=$B$18,3,4)))</f>
        <v/>
      </c>
      <c r="U54">
        <f>IF(T54="","",CHOOSE(T54,Lang!$B$87,Lang!$B$88,Lang!$B$89,Lang!$B$90))</f>
        <v/>
      </c>
      <c r="V54">
        <f>IF(T54="","",CHOOSE(T54,Lang!$B$91,Lang!$B$92,Lang!$B$93,Lang!$B$94))</f>
        <v/>
      </c>
      <c r="W54">
        <f>IF(OR(F54=0,$B$15=0),"",G54/$B$15)</f>
        <v/>
      </c>
      <c r="X54">
        <f>IF(T54=4,K54,"")</f>
        <v/>
      </c>
      <c r="Y54">
        <f>IF(AND(F54=1,G54&gt;0),N54,0)</f>
        <v/>
      </c>
      <c r="AD54">
        <f>IF(T54=1,N54,NA())</f>
        <v/>
      </c>
      <c r="AE54">
        <f>IF(T54=2,N54,NA())</f>
        <v/>
      </c>
      <c r="AF54">
        <f>IF(T54=3,N54,NA())</f>
        <v/>
      </c>
      <c r="AG54">
        <f>IF(T54=4,N54,NA())</f>
        <v/>
      </c>
    </row>
    <row r="55">
      <c r="A55" t="n">
        <v>35</v>
      </c>
      <c r="B55">
        <f>IF(Menu!B42="","",Menu!B42)</f>
        <v/>
      </c>
      <c r="C55">
        <f>IF(Menu!C42="","",Menu!C42)</f>
        <v/>
      </c>
      <c r="D55">
        <f>N(Menu!D42)</f>
        <v/>
      </c>
      <c r="E55">
        <f>N(Menu!E42)</f>
        <v/>
      </c>
      <c r="F55">
        <f>IF(AND(B55&lt;&gt;"",OR($B$4,C55=$B$5)),1,0)</f>
        <v/>
      </c>
      <c r="G55">
        <f>IF(F55=1,SUMIFS(sPort,sItem,B55,sDate,"&gt;="&amp;$B$8,sDate,"&lt;"&amp;$B$10),0)</f>
        <v/>
      </c>
      <c r="H55">
        <f>IF(F55=1,SUMIFS(sPort,sItem,B55,sDate,"&gt;="&amp;$B$12,sDate,"&lt;"&amp;$B$13),0)</f>
        <v/>
      </c>
      <c r="I55">
        <f>G55*D55</f>
        <v/>
      </c>
      <c r="J55">
        <f>G55*E55</f>
        <v/>
      </c>
      <c r="K55">
        <f>I55-J55</f>
        <v/>
      </c>
      <c r="L55">
        <f>H55*D55</f>
        <v/>
      </c>
      <c r="M55">
        <f>H55*E55</f>
        <v/>
      </c>
      <c r="N55">
        <f>D55-E55</f>
        <v/>
      </c>
      <c r="O55">
        <f>IF(AND(F55=1,G55&gt;0),G55,NA())</f>
        <v/>
      </c>
      <c r="P55">
        <f>IF(AND(F55=1,G55&gt;0),N55,NA())</f>
        <v/>
      </c>
      <c r="Q55">
        <f>IF(AND(F55=1,K55&gt;0),K55+ROW()/1000000,"")</f>
        <v/>
      </c>
      <c r="R55">
        <f>IF(F55=1,D55,0)</f>
        <v/>
      </c>
      <c r="S55">
        <f>IF(F55=1,E55,0)</f>
        <v/>
      </c>
      <c r="T55">
        <f>IF(OR(F55=0,G55=0),"",IF(G55&gt;=$B$17,IF(N55&gt;=$B$18,1,2),IF(N55&gt;=$B$18,3,4)))</f>
        <v/>
      </c>
      <c r="U55">
        <f>IF(T55="","",CHOOSE(T55,Lang!$B$87,Lang!$B$88,Lang!$B$89,Lang!$B$90))</f>
        <v/>
      </c>
      <c r="V55">
        <f>IF(T55="","",CHOOSE(T55,Lang!$B$91,Lang!$B$92,Lang!$B$93,Lang!$B$94))</f>
        <v/>
      </c>
      <c r="W55">
        <f>IF(OR(F55=0,$B$15=0),"",G55/$B$15)</f>
        <v/>
      </c>
      <c r="X55">
        <f>IF(T55=4,K55,"")</f>
        <v/>
      </c>
      <c r="Y55">
        <f>IF(AND(F55=1,G55&gt;0),N55,0)</f>
        <v/>
      </c>
      <c r="AD55">
        <f>IF(T55=1,N55,NA())</f>
        <v/>
      </c>
      <c r="AE55">
        <f>IF(T55=2,N55,NA())</f>
        <v/>
      </c>
      <c r="AF55">
        <f>IF(T55=3,N55,NA())</f>
        <v/>
      </c>
      <c r="AG55">
        <f>IF(T55=4,N55,NA())</f>
        <v/>
      </c>
    </row>
    <row r="56">
      <c r="A56" t="n">
        <v>36</v>
      </c>
      <c r="B56">
        <f>IF(Menu!B43="","",Menu!B43)</f>
        <v/>
      </c>
      <c r="C56">
        <f>IF(Menu!C43="","",Menu!C43)</f>
        <v/>
      </c>
      <c r="D56">
        <f>N(Menu!D43)</f>
        <v/>
      </c>
      <c r="E56">
        <f>N(Menu!E43)</f>
        <v/>
      </c>
      <c r="F56">
        <f>IF(AND(B56&lt;&gt;"",OR($B$4,C56=$B$5)),1,0)</f>
        <v/>
      </c>
      <c r="G56">
        <f>IF(F56=1,SUMIFS(sPort,sItem,B56,sDate,"&gt;="&amp;$B$8,sDate,"&lt;"&amp;$B$10),0)</f>
        <v/>
      </c>
      <c r="H56">
        <f>IF(F56=1,SUMIFS(sPort,sItem,B56,sDate,"&gt;="&amp;$B$12,sDate,"&lt;"&amp;$B$13),0)</f>
        <v/>
      </c>
      <c r="I56">
        <f>G56*D56</f>
        <v/>
      </c>
      <c r="J56">
        <f>G56*E56</f>
        <v/>
      </c>
      <c r="K56">
        <f>I56-J56</f>
        <v/>
      </c>
      <c r="L56">
        <f>H56*D56</f>
        <v/>
      </c>
      <c r="M56">
        <f>H56*E56</f>
        <v/>
      </c>
      <c r="N56">
        <f>D56-E56</f>
        <v/>
      </c>
      <c r="O56">
        <f>IF(AND(F56=1,G56&gt;0),G56,NA())</f>
        <v/>
      </c>
      <c r="P56">
        <f>IF(AND(F56=1,G56&gt;0),N56,NA())</f>
        <v/>
      </c>
      <c r="Q56">
        <f>IF(AND(F56=1,K56&gt;0),K56+ROW()/1000000,"")</f>
        <v/>
      </c>
      <c r="R56">
        <f>IF(F56=1,D56,0)</f>
        <v/>
      </c>
      <c r="S56">
        <f>IF(F56=1,E56,0)</f>
        <v/>
      </c>
      <c r="T56">
        <f>IF(OR(F56=0,G56=0),"",IF(G56&gt;=$B$17,IF(N56&gt;=$B$18,1,2),IF(N56&gt;=$B$18,3,4)))</f>
        <v/>
      </c>
      <c r="U56">
        <f>IF(T56="","",CHOOSE(T56,Lang!$B$87,Lang!$B$88,Lang!$B$89,Lang!$B$90))</f>
        <v/>
      </c>
      <c r="V56">
        <f>IF(T56="","",CHOOSE(T56,Lang!$B$91,Lang!$B$92,Lang!$B$93,Lang!$B$94))</f>
        <v/>
      </c>
      <c r="W56">
        <f>IF(OR(F56=0,$B$15=0),"",G56/$B$15)</f>
        <v/>
      </c>
      <c r="X56">
        <f>IF(T56=4,K56,"")</f>
        <v/>
      </c>
      <c r="Y56">
        <f>IF(AND(F56=1,G56&gt;0),N56,0)</f>
        <v/>
      </c>
      <c r="AD56">
        <f>IF(T56=1,N56,NA())</f>
        <v/>
      </c>
      <c r="AE56">
        <f>IF(T56=2,N56,NA())</f>
        <v/>
      </c>
      <c r="AF56">
        <f>IF(T56=3,N56,NA())</f>
        <v/>
      </c>
      <c r="AG56">
        <f>IF(T56=4,N56,NA())</f>
        <v/>
      </c>
    </row>
    <row r="57">
      <c r="A57" t="n">
        <v>37</v>
      </c>
      <c r="B57">
        <f>IF(Menu!B44="","",Menu!B44)</f>
        <v/>
      </c>
      <c r="C57">
        <f>IF(Menu!C44="","",Menu!C44)</f>
        <v/>
      </c>
      <c r="D57">
        <f>N(Menu!D44)</f>
        <v/>
      </c>
      <c r="E57">
        <f>N(Menu!E44)</f>
        <v/>
      </c>
      <c r="F57">
        <f>IF(AND(B57&lt;&gt;"",OR($B$4,C57=$B$5)),1,0)</f>
        <v/>
      </c>
      <c r="G57">
        <f>IF(F57=1,SUMIFS(sPort,sItem,B57,sDate,"&gt;="&amp;$B$8,sDate,"&lt;"&amp;$B$10),0)</f>
        <v/>
      </c>
      <c r="H57">
        <f>IF(F57=1,SUMIFS(sPort,sItem,B57,sDate,"&gt;="&amp;$B$12,sDate,"&lt;"&amp;$B$13),0)</f>
        <v/>
      </c>
      <c r="I57">
        <f>G57*D57</f>
        <v/>
      </c>
      <c r="J57">
        <f>G57*E57</f>
        <v/>
      </c>
      <c r="K57">
        <f>I57-J57</f>
        <v/>
      </c>
      <c r="L57">
        <f>H57*D57</f>
        <v/>
      </c>
      <c r="M57">
        <f>H57*E57</f>
        <v/>
      </c>
      <c r="N57">
        <f>D57-E57</f>
        <v/>
      </c>
      <c r="O57">
        <f>IF(AND(F57=1,G57&gt;0),G57,NA())</f>
        <v/>
      </c>
      <c r="P57">
        <f>IF(AND(F57=1,G57&gt;0),N57,NA())</f>
        <v/>
      </c>
      <c r="Q57">
        <f>IF(AND(F57=1,K57&gt;0),K57+ROW()/1000000,"")</f>
        <v/>
      </c>
      <c r="R57">
        <f>IF(F57=1,D57,0)</f>
        <v/>
      </c>
      <c r="S57">
        <f>IF(F57=1,E57,0)</f>
        <v/>
      </c>
      <c r="T57">
        <f>IF(OR(F57=0,G57=0),"",IF(G57&gt;=$B$17,IF(N57&gt;=$B$18,1,2),IF(N57&gt;=$B$18,3,4)))</f>
        <v/>
      </c>
      <c r="U57">
        <f>IF(T57="","",CHOOSE(T57,Lang!$B$87,Lang!$B$88,Lang!$B$89,Lang!$B$90))</f>
        <v/>
      </c>
      <c r="V57">
        <f>IF(T57="","",CHOOSE(T57,Lang!$B$91,Lang!$B$92,Lang!$B$93,Lang!$B$94))</f>
        <v/>
      </c>
      <c r="W57">
        <f>IF(OR(F57=0,$B$15=0),"",G57/$B$15)</f>
        <v/>
      </c>
      <c r="X57">
        <f>IF(T57=4,K57,"")</f>
        <v/>
      </c>
      <c r="Y57">
        <f>IF(AND(F57=1,G57&gt;0),N57,0)</f>
        <v/>
      </c>
      <c r="AD57">
        <f>IF(T57=1,N57,NA())</f>
        <v/>
      </c>
      <c r="AE57">
        <f>IF(T57=2,N57,NA())</f>
        <v/>
      </c>
      <c r="AF57">
        <f>IF(T57=3,N57,NA())</f>
        <v/>
      </c>
      <c r="AG57">
        <f>IF(T57=4,N57,NA())</f>
        <v/>
      </c>
    </row>
    <row r="58">
      <c r="A58" t="n">
        <v>38</v>
      </c>
      <c r="B58">
        <f>IF(Menu!B45="","",Menu!B45)</f>
        <v/>
      </c>
      <c r="C58">
        <f>IF(Menu!C45="","",Menu!C45)</f>
        <v/>
      </c>
      <c r="D58">
        <f>N(Menu!D45)</f>
        <v/>
      </c>
      <c r="E58">
        <f>N(Menu!E45)</f>
        <v/>
      </c>
      <c r="F58">
        <f>IF(AND(B58&lt;&gt;"",OR($B$4,C58=$B$5)),1,0)</f>
        <v/>
      </c>
      <c r="G58">
        <f>IF(F58=1,SUMIFS(sPort,sItem,B58,sDate,"&gt;="&amp;$B$8,sDate,"&lt;"&amp;$B$10),0)</f>
        <v/>
      </c>
      <c r="H58">
        <f>IF(F58=1,SUMIFS(sPort,sItem,B58,sDate,"&gt;="&amp;$B$12,sDate,"&lt;"&amp;$B$13),0)</f>
        <v/>
      </c>
      <c r="I58">
        <f>G58*D58</f>
        <v/>
      </c>
      <c r="J58">
        <f>G58*E58</f>
        <v/>
      </c>
      <c r="K58">
        <f>I58-J58</f>
        <v/>
      </c>
      <c r="L58">
        <f>H58*D58</f>
        <v/>
      </c>
      <c r="M58">
        <f>H58*E58</f>
        <v/>
      </c>
      <c r="N58">
        <f>D58-E58</f>
        <v/>
      </c>
      <c r="O58">
        <f>IF(AND(F58=1,G58&gt;0),G58,NA())</f>
        <v/>
      </c>
      <c r="P58">
        <f>IF(AND(F58=1,G58&gt;0),N58,NA())</f>
        <v/>
      </c>
      <c r="Q58">
        <f>IF(AND(F58=1,K58&gt;0),K58+ROW()/1000000,"")</f>
        <v/>
      </c>
      <c r="R58">
        <f>IF(F58=1,D58,0)</f>
        <v/>
      </c>
      <c r="S58">
        <f>IF(F58=1,E58,0)</f>
        <v/>
      </c>
      <c r="T58">
        <f>IF(OR(F58=0,G58=0),"",IF(G58&gt;=$B$17,IF(N58&gt;=$B$18,1,2),IF(N58&gt;=$B$18,3,4)))</f>
        <v/>
      </c>
      <c r="U58">
        <f>IF(T58="","",CHOOSE(T58,Lang!$B$87,Lang!$B$88,Lang!$B$89,Lang!$B$90))</f>
        <v/>
      </c>
      <c r="V58">
        <f>IF(T58="","",CHOOSE(T58,Lang!$B$91,Lang!$B$92,Lang!$B$93,Lang!$B$94))</f>
        <v/>
      </c>
      <c r="W58">
        <f>IF(OR(F58=0,$B$15=0),"",G58/$B$15)</f>
        <v/>
      </c>
      <c r="X58">
        <f>IF(T58=4,K58,"")</f>
        <v/>
      </c>
      <c r="Y58">
        <f>IF(AND(F58=1,G58&gt;0),N58,0)</f>
        <v/>
      </c>
      <c r="AD58">
        <f>IF(T58=1,N58,NA())</f>
        <v/>
      </c>
      <c r="AE58">
        <f>IF(T58=2,N58,NA())</f>
        <v/>
      </c>
      <c r="AF58">
        <f>IF(T58=3,N58,NA())</f>
        <v/>
      </c>
      <c r="AG58">
        <f>IF(T58=4,N58,NA())</f>
        <v/>
      </c>
    </row>
    <row r="59">
      <c r="A59" t="n">
        <v>39</v>
      </c>
      <c r="B59">
        <f>IF(Menu!B46="","",Menu!B46)</f>
        <v/>
      </c>
      <c r="C59">
        <f>IF(Menu!C46="","",Menu!C46)</f>
        <v/>
      </c>
      <c r="D59">
        <f>N(Menu!D46)</f>
        <v/>
      </c>
      <c r="E59">
        <f>N(Menu!E46)</f>
        <v/>
      </c>
      <c r="F59">
        <f>IF(AND(B59&lt;&gt;"",OR($B$4,C59=$B$5)),1,0)</f>
        <v/>
      </c>
      <c r="G59">
        <f>IF(F59=1,SUMIFS(sPort,sItem,B59,sDate,"&gt;="&amp;$B$8,sDate,"&lt;"&amp;$B$10),0)</f>
        <v/>
      </c>
      <c r="H59">
        <f>IF(F59=1,SUMIFS(sPort,sItem,B59,sDate,"&gt;="&amp;$B$12,sDate,"&lt;"&amp;$B$13),0)</f>
        <v/>
      </c>
      <c r="I59">
        <f>G59*D59</f>
        <v/>
      </c>
      <c r="J59">
        <f>G59*E59</f>
        <v/>
      </c>
      <c r="K59">
        <f>I59-J59</f>
        <v/>
      </c>
      <c r="L59">
        <f>H59*D59</f>
        <v/>
      </c>
      <c r="M59">
        <f>H59*E59</f>
        <v/>
      </c>
      <c r="N59">
        <f>D59-E59</f>
        <v/>
      </c>
      <c r="O59">
        <f>IF(AND(F59=1,G59&gt;0),G59,NA())</f>
        <v/>
      </c>
      <c r="P59">
        <f>IF(AND(F59=1,G59&gt;0),N59,NA())</f>
        <v/>
      </c>
      <c r="Q59">
        <f>IF(AND(F59=1,K59&gt;0),K59+ROW()/1000000,"")</f>
        <v/>
      </c>
      <c r="R59">
        <f>IF(F59=1,D59,0)</f>
        <v/>
      </c>
      <c r="S59">
        <f>IF(F59=1,E59,0)</f>
        <v/>
      </c>
      <c r="T59">
        <f>IF(OR(F59=0,G59=0),"",IF(G59&gt;=$B$17,IF(N59&gt;=$B$18,1,2),IF(N59&gt;=$B$18,3,4)))</f>
        <v/>
      </c>
      <c r="U59">
        <f>IF(T59="","",CHOOSE(T59,Lang!$B$87,Lang!$B$88,Lang!$B$89,Lang!$B$90))</f>
        <v/>
      </c>
      <c r="V59">
        <f>IF(T59="","",CHOOSE(T59,Lang!$B$91,Lang!$B$92,Lang!$B$93,Lang!$B$94))</f>
        <v/>
      </c>
      <c r="W59">
        <f>IF(OR(F59=0,$B$15=0),"",G59/$B$15)</f>
        <v/>
      </c>
      <c r="X59">
        <f>IF(T59=4,K59,"")</f>
        <v/>
      </c>
      <c r="Y59">
        <f>IF(AND(F59=1,G59&gt;0),N59,0)</f>
        <v/>
      </c>
      <c r="AD59">
        <f>IF(T59=1,N59,NA())</f>
        <v/>
      </c>
      <c r="AE59">
        <f>IF(T59=2,N59,NA())</f>
        <v/>
      </c>
      <c r="AF59">
        <f>IF(T59=3,N59,NA())</f>
        <v/>
      </c>
      <c r="AG59">
        <f>IF(T59=4,N59,NA())</f>
        <v/>
      </c>
    </row>
    <row r="60">
      <c r="A60" t="n">
        <v>40</v>
      </c>
      <c r="B60">
        <f>IF(Menu!B47="","",Menu!B47)</f>
        <v/>
      </c>
      <c r="C60">
        <f>IF(Menu!C47="","",Menu!C47)</f>
        <v/>
      </c>
      <c r="D60">
        <f>N(Menu!D47)</f>
        <v/>
      </c>
      <c r="E60">
        <f>N(Menu!E47)</f>
        <v/>
      </c>
      <c r="F60">
        <f>IF(AND(B60&lt;&gt;"",OR($B$4,C60=$B$5)),1,0)</f>
        <v/>
      </c>
      <c r="G60">
        <f>IF(F60=1,SUMIFS(sPort,sItem,B60,sDate,"&gt;="&amp;$B$8,sDate,"&lt;"&amp;$B$10),0)</f>
        <v/>
      </c>
      <c r="H60">
        <f>IF(F60=1,SUMIFS(sPort,sItem,B60,sDate,"&gt;="&amp;$B$12,sDate,"&lt;"&amp;$B$13),0)</f>
        <v/>
      </c>
      <c r="I60">
        <f>G60*D60</f>
        <v/>
      </c>
      <c r="J60">
        <f>G60*E60</f>
        <v/>
      </c>
      <c r="K60">
        <f>I60-J60</f>
        <v/>
      </c>
      <c r="L60">
        <f>H60*D60</f>
        <v/>
      </c>
      <c r="M60">
        <f>H60*E60</f>
        <v/>
      </c>
      <c r="N60">
        <f>D60-E60</f>
        <v/>
      </c>
      <c r="O60">
        <f>IF(AND(F60=1,G60&gt;0),G60,NA())</f>
        <v/>
      </c>
      <c r="P60">
        <f>IF(AND(F60=1,G60&gt;0),N60,NA())</f>
        <v/>
      </c>
      <c r="Q60">
        <f>IF(AND(F60=1,K60&gt;0),K60+ROW()/1000000,"")</f>
        <v/>
      </c>
      <c r="R60">
        <f>IF(F60=1,D60,0)</f>
        <v/>
      </c>
      <c r="S60">
        <f>IF(F60=1,E60,0)</f>
        <v/>
      </c>
      <c r="T60">
        <f>IF(OR(F60=0,G60=0),"",IF(G60&gt;=$B$17,IF(N60&gt;=$B$18,1,2),IF(N60&gt;=$B$18,3,4)))</f>
        <v/>
      </c>
      <c r="U60">
        <f>IF(T60="","",CHOOSE(T60,Lang!$B$87,Lang!$B$88,Lang!$B$89,Lang!$B$90))</f>
        <v/>
      </c>
      <c r="V60">
        <f>IF(T60="","",CHOOSE(T60,Lang!$B$91,Lang!$B$92,Lang!$B$93,Lang!$B$94))</f>
        <v/>
      </c>
      <c r="W60">
        <f>IF(OR(F60=0,$B$15=0),"",G60/$B$15)</f>
        <v/>
      </c>
      <c r="X60">
        <f>IF(T60=4,K60,"")</f>
        <v/>
      </c>
      <c r="Y60">
        <f>IF(AND(F60=1,G60&gt;0),N60,0)</f>
        <v/>
      </c>
      <c r="AD60">
        <f>IF(T60=1,N60,NA())</f>
        <v/>
      </c>
      <c r="AE60">
        <f>IF(T60=2,N60,NA())</f>
        <v/>
      </c>
      <c r="AF60">
        <f>IF(T60=3,N60,NA())</f>
        <v/>
      </c>
      <c r="AG60">
        <f>IF(T60=4,N60,NA())</f>
        <v/>
      </c>
    </row>
    <row r="69">
      <c r="A69" t="inlineStr">
        <is>
          <t>m</t>
        </is>
      </c>
      <c r="B69" t="inlineStr">
        <is>
          <t>label</t>
        </is>
      </c>
      <c r="C69" t="inlineStr">
        <is>
          <t>start</t>
        </is>
      </c>
      <c r="D69" t="inlineStr">
        <is>
          <t>end</t>
        </is>
      </c>
      <c r="E69" t="inlineStr">
        <is>
          <t>has</t>
        </is>
      </c>
      <c r="F69" t="inlineStr">
        <is>
          <t>sales</t>
        </is>
      </c>
      <c r="G69" t="inlineStr">
        <is>
          <t>cost</t>
        </is>
      </c>
      <c r="H69" t="inlineStr">
        <is>
          <t>fc</t>
        </is>
      </c>
      <c r="I69" t="inlineStr">
        <is>
          <t>gp</t>
        </is>
      </c>
      <c r="J69" t="inlineStr">
        <is>
          <t>port</t>
        </is>
      </c>
      <c r="K69" t="inlineStr">
        <is>
          <t>bStart</t>
        </is>
      </c>
      <c r="L69" t="inlineStr">
        <is>
          <t>bEnd</t>
        </is>
      </c>
      <c r="M69" t="inlineStr">
        <is>
          <t>bSales</t>
        </is>
      </c>
      <c r="N69" t="inlineStr">
        <is>
          <t>bCost</t>
        </is>
      </c>
      <c r="O69" t="inlineStr">
        <is>
          <t>delta</t>
        </is>
      </c>
      <c r="P69" t="inlineStr">
        <is>
          <t>chS</t>
        </is>
      </c>
      <c r="Q69" t="inlineStr">
        <is>
          <t>chB</t>
        </is>
      </c>
      <c r="R69" t="inlineStr">
        <is>
          <t>chFC</t>
        </is>
      </c>
      <c r="S69" t="inlineStr">
        <is>
          <t>chT</t>
        </is>
      </c>
      <c r="T69" t="inlineStr">
        <is>
          <t>bShow</t>
        </is>
      </c>
    </row>
    <row r="70">
      <c r="A70" t="n">
        <v>1</v>
      </c>
      <c r="B70">
        <f>Lang!$B$43</f>
        <v/>
      </c>
      <c r="C70">
        <f>DATE($B$2,A70,1)</f>
        <v/>
      </c>
      <c r="D70">
        <f>MIN(EDATE(C70,1),$B$7+1)</f>
        <v/>
      </c>
      <c r="E70">
        <f>D70&gt;C70</f>
        <v/>
      </c>
      <c r="F70">
        <f>IF(E70,SUMPRODUCT($R$21:$R$60,SUMIFS(sPort,sItem,$B$21:$B$60,sDate,"&gt;="&amp;C70,sDate,"&lt;"&amp;D70)),0)</f>
        <v/>
      </c>
      <c r="G70">
        <f>IF(E70,SUMPRODUCT($S$21:$S$60,SUMIFS(sPort,sItem,$B$21:$B$60,sDate,"&gt;="&amp;C70,sDate,"&lt;"&amp;D70)),0)</f>
        <v/>
      </c>
      <c r="H70">
        <f>IF(F70&gt;0,G70/F70,"")</f>
        <v/>
      </c>
      <c r="I70">
        <f>F70-G70</f>
        <v/>
      </c>
      <c r="J70">
        <f>IF(E70,SUMPRODUCT($F$21:$F$60,SUMIFS(sPort,sItem,$B$21:$B$60,sDate,"&gt;="&amp;C70,sDate,"&lt;"&amp;D70)),0)</f>
        <v/>
      </c>
      <c r="K70">
        <f>DATE($B$3,A70,1)</f>
        <v/>
      </c>
      <c r="L70">
        <f>IF(E70,EDATE(D70,-12*$B$11),EDATE(K70,1))</f>
        <v/>
      </c>
      <c r="M70">
        <f>SUMPRODUCT($R$21:$R$60,SUMIFS(sPort,sItem,$B$21:$B$60,sDate,"&gt;="&amp;K70,sDate,"&lt;"&amp;L70))</f>
        <v/>
      </c>
      <c r="N70">
        <f>SUMPRODUCT($S$21:$S$60,SUMIFS(sPort,sItem,$B$21:$B$60,sDate,"&gt;="&amp;K70,sDate,"&lt;"&amp;L70))</f>
        <v/>
      </c>
      <c r="O70">
        <f>IF(AND(F70&gt;0,M70&gt;0),F70/M70-1,"")</f>
        <v/>
      </c>
      <c r="P70">
        <f>IF(F70&gt;0,F70,NA())</f>
        <v/>
      </c>
      <c r="Q70">
        <f>IF(U70&gt;0,U70,NA())</f>
        <v/>
      </c>
      <c r="R70">
        <f>IF(H70="",NA(),H70)</f>
        <v/>
      </c>
      <c r="S70">
        <f>Settings!$D$10</f>
        <v/>
      </c>
      <c r="T70">
        <f>IF(F70&gt;0,M70,"")</f>
        <v/>
      </c>
      <c r="U70">
        <f>SUMPRODUCT($R$21:$R$60,SUMIFS(sPort,sItem,$B$21:$B$60,sDate,"&gt;="&amp;K70,sDate,"&lt;"&amp;EDATE(K70,1)))</f>
        <v/>
      </c>
    </row>
    <row r="71">
      <c r="A71" t="n">
        <v>2</v>
      </c>
      <c r="B71">
        <f>Lang!$B$44</f>
        <v/>
      </c>
      <c r="C71">
        <f>DATE($B$2,A71,1)</f>
        <v/>
      </c>
      <c r="D71">
        <f>MIN(EDATE(C71,1),$B$7+1)</f>
        <v/>
      </c>
      <c r="E71">
        <f>D71&gt;C71</f>
        <v/>
      </c>
      <c r="F71">
        <f>IF(E71,SUMPRODUCT($R$21:$R$60,SUMIFS(sPort,sItem,$B$21:$B$60,sDate,"&gt;="&amp;C71,sDate,"&lt;"&amp;D71)),0)</f>
        <v/>
      </c>
      <c r="G71">
        <f>IF(E71,SUMPRODUCT($S$21:$S$60,SUMIFS(sPort,sItem,$B$21:$B$60,sDate,"&gt;="&amp;C71,sDate,"&lt;"&amp;D71)),0)</f>
        <v/>
      </c>
      <c r="H71">
        <f>IF(F71&gt;0,G71/F71,"")</f>
        <v/>
      </c>
      <c r="I71">
        <f>F71-G71</f>
        <v/>
      </c>
      <c r="J71">
        <f>IF(E71,SUMPRODUCT($F$21:$F$60,SUMIFS(sPort,sItem,$B$21:$B$60,sDate,"&gt;="&amp;C71,sDate,"&lt;"&amp;D71)),0)</f>
        <v/>
      </c>
      <c r="K71">
        <f>DATE($B$3,A71,1)</f>
        <v/>
      </c>
      <c r="L71">
        <f>IF(E71,EDATE(D71,-12*$B$11),EDATE(K71,1))</f>
        <v/>
      </c>
      <c r="M71">
        <f>SUMPRODUCT($R$21:$R$60,SUMIFS(sPort,sItem,$B$21:$B$60,sDate,"&gt;="&amp;K71,sDate,"&lt;"&amp;L71))</f>
        <v/>
      </c>
      <c r="N71">
        <f>SUMPRODUCT($S$21:$S$60,SUMIFS(sPort,sItem,$B$21:$B$60,sDate,"&gt;="&amp;K71,sDate,"&lt;"&amp;L71))</f>
        <v/>
      </c>
      <c r="O71">
        <f>IF(AND(F71&gt;0,M71&gt;0),F71/M71-1,"")</f>
        <v/>
      </c>
      <c r="P71">
        <f>IF(F71&gt;0,F71,NA())</f>
        <v/>
      </c>
      <c r="Q71">
        <f>IF(U71&gt;0,U71,NA())</f>
        <v/>
      </c>
      <c r="R71">
        <f>IF(H71="",NA(),H71)</f>
        <v/>
      </c>
      <c r="S71">
        <f>Settings!$D$10</f>
        <v/>
      </c>
      <c r="T71">
        <f>IF(F71&gt;0,M71,"")</f>
        <v/>
      </c>
      <c r="U71">
        <f>SUMPRODUCT($R$21:$R$60,SUMIFS(sPort,sItem,$B$21:$B$60,sDate,"&gt;="&amp;K71,sDate,"&lt;"&amp;EDATE(K71,1)))</f>
        <v/>
      </c>
    </row>
    <row r="72">
      <c r="A72" t="n">
        <v>3</v>
      </c>
      <c r="B72">
        <f>Lang!$B$45</f>
        <v/>
      </c>
      <c r="C72">
        <f>DATE($B$2,A72,1)</f>
        <v/>
      </c>
      <c r="D72">
        <f>MIN(EDATE(C72,1),$B$7+1)</f>
        <v/>
      </c>
      <c r="E72">
        <f>D72&gt;C72</f>
        <v/>
      </c>
      <c r="F72">
        <f>IF(E72,SUMPRODUCT($R$21:$R$60,SUMIFS(sPort,sItem,$B$21:$B$60,sDate,"&gt;="&amp;C72,sDate,"&lt;"&amp;D72)),0)</f>
        <v/>
      </c>
      <c r="G72">
        <f>IF(E72,SUMPRODUCT($S$21:$S$60,SUMIFS(sPort,sItem,$B$21:$B$60,sDate,"&gt;="&amp;C72,sDate,"&lt;"&amp;D72)),0)</f>
        <v/>
      </c>
      <c r="H72">
        <f>IF(F72&gt;0,G72/F72,"")</f>
        <v/>
      </c>
      <c r="I72">
        <f>F72-G72</f>
        <v/>
      </c>
      <c r="J72">
        <f>IF(E72,SUMPRODUCT($F$21:$F$60,SUMIFS(sPort,sItem,$B$21:$B$60,sDate,"&gt;="&amp;C72,sDate,"&lt;"&amp;D72)),0)</f>
        <v/>
      </c>
      <c r="K72">
        <f>DATE($B$3,A72,1)</f>
        <v/>
      </c>
      <c r="L72">
        <f>IF(E72,EDATE(D72,-12*$B$11),EDATE(K72,1))</f>
        <v/>
      </c>
      <c r="M72">
        <f>SUMPRODUCT($R$21:$R$60,SUMIFS(sPort,sItem,$B$21:$B$60,sDate,"&gt;="&amp;K72,sDate,"&lt;"&amp;L72))</f>
        <v/>
      </c>
      <c r="N72">
        <f>SUMPRODUCT($S$21:$S$60,SUMIFS(sPort,sItem,$B$21:$B$60,sDate,"&gt;="&amp;K72,sDate,"&lt;"&amp;L72))</f>
        <v/>
      </c>
      <c r="O72">
        <f>IF(AND(F72&gt;0,M72&gt;0),F72/M72-1,"")</f>
        <v/>
      </c>
      <c r="P72">
        <f>IF(F72&gt;0,F72,NA())</f>
        <v/>
      </c>
      <c r="Q72">
        <f>IF(U72&gt;0,U72,NA())</f>
        <v/>
      </c>
      <c r="R72">
        <f>IF(H72="",NA(),H72)</f>
        <v/>
      </c>
      <c r="S72">
        <f>Settings!$D$10</f>
        <v/>
      </c>
      <c r="T72">
        <f>IF(F72&gt;0,M72,"")</f>
        <v/>
      </c>
      <c r="U72">
        <f>SUMPRODUCT($R$21:$R$60,SUMIFS(sPort,sItem,$B$21:$B$60,sDate,"&gt;="&amp;K72,sDate,"&lt;"&amp;EDATE(K72,1)))</f>
        <v/>
      </c>
    </row>
    <row r="73">
      <c r="A73" t="n">
        <v>4</v>
      </c>
      <c r="B73">
        <f>Lang!$B$46</f>
        <v/>
      </c>
      <c r="C73">
        <f>DATE($B$2,A73,1)</f>
        <v/>
      </c>
      <c r="D73">
        <f>MIN(EDATE(C73,1),$B$7+1)</f>
        <v/>
      </c>
      <c r="E73">
        <f>D73&gt;C73</f>
        <v/>
      </c>
      <c r="F73">
        <f>IF(E73,SUMPRODUCT($R$21:$R$60,SUMIFS(sPort,sItem,$B$21:$B$60,sDate,"&gt;="&amp;C73,sDate,"&lt;"&amp;D73)),0)</f>
        <v/>
      </c>
      <c r="G73">
        <f>IF(E73,SUMPRODUCT($S$21:$S$60,SUMIFS(sPort,sItem,$B$21:$B$60,sDate,"&gt;="&amp;C73,sDate,"&lt;"&amp;D73)),0)</f>
        <v/>
      </c>
      <c r="H73">
        <f>IF(F73&gt;0,G73/F73,"")</f>
        <v/>
      </c>
      <c r="I73">
        <f>F73-G73</f>
        <v/>
      </c>
      <c r="J73">
        <f>IF(E73,SUMPRODUCT($F$21:$F$60,SUMIFS(sPort,sItem,$B$21:$B$60,sDate,"&gt;="&amp;C73,sDate,"&lt;"&amp;D73)),0)</f>
        <v/>
      </c>
      <c r="K73">
        <f>DATE($B$3,A73,1)</f>
        <v/>
      </c>
      <c r="L73">
        <f>IF(E73,EDATE(D73,-12*$B$11),EDATE(K73,1))</f>
        <v/>
      </c>
      <c r="M73">
        <f>SUMPRODUCT($R$21:$R$60,SUMIFS(sPort,sItem,$B$21:$B$60,sDate,"&gt;="&amp;K73,sDate,"&lt;"&amp;L73))</f>
        <v/>
      </c>
      <c r="N73">
        <f>SUMPRODUCT($S$21:$S$60,SUMIFS(sPort,sItem,$B$21:$B$60,sDate,"&gt;="&amp;K73,sDate,"&lt;"&amp;L73))</f>
        <v/>
      </c>
      <c r="O73">
        <f>IF(AND(F73&gt;0,M73&gt;0),F73/M73-1,"")</f>
        <v/>
      </c>
      <c r="P73">
        <f>IF(F73&gt;0,F73,NA())</f>
        <v/>
      </c>
      <c r="Q73">
        <f>IF(U73&gt;0,U73,NA())</f>
        <v/>
      </c>
      <c r="R73">
        <f>IF(H73="",NA(),H73)</f>
        <v/>
      </c>
      <c r="S73">
        <f>Settings!$D$10</f>
        <v/>
      </c>
      <c r="T73">
        <f>IF(F73&gt;0,M73,"")</f>
        <v/>
      </c>
      <c r="U73">
        <f>SUMPRODUCT($R$21:$R$60,SUMIFS(sPort,sItem,$B$21:$B$60,sDate,"&gt;="&amp;K73,sDate,"&lt;"&amp;EDATE(K73,1)))</f>
        <v/>
      </c>
    </row>
    <row r="74">
      <c r="A74" t="n">
        <v>5</v>
      </c>
      <c r="B74">
        <f>Lang!$B$47</f>
        <v/>
      </c>
      <c r="C74">
        <f>DATE($B$2,A74,1)</f>
        <v/>
      </c>
      <c r="D74">
        <f>MIN(EDATE(C74,1),$B$7+1)</f>
        <v/>
      </c>
      <c r="E74">
        <f>D74&gt;C74</f>
        <v/>
      </c>
      <c r="F74">
        <f>IF(E74,SUMPRODUCT($R$21:$R$60,SUMIFS(sPort,sItem,$B$21:$B$60,sDate,"&gt;="&amp;C74,sDate,"&lt;"&amp;D74)),0)</f>
        <v/>
      </c>
      <c r="G74">
        <f>IF(E74,SUMPRODUCT($S$21:$S$60,SUMIFS(sPort,sItem,$B$21:$B$60,sDate,"&gt;="&amp;C74,sDate,"&lt;"&amp;D74)),0)</f>
        <v/>
      </c>
      <c r="H74">
        <f>IF(F74&gt;0,G74/F74,"")</f>
        <v/>
      </c>
      <c r="I74">
        <f>F74-G74</f>
        <v/>
      </c>
      <c r="J74">
        <f>IF(E74,SUMPRODUCT($F$21:$F$60,SUMIFS(sPort,sItem,$B$21:$B$60,sDate,"&gt;="&amp;C74,sDate,"&lt;"&amp;D74)),0)</f>
        <v/>
      </c>
      <c r="K74">
        <f>DATE($B$3,A74,1)</f>
        <v/>
      </c>
      <c r="L74">
        <f>IF(E74,EDATE(D74,-12*$B$11),EDATE(K74,1))</f>
        <v/>
      </c>
      <c r="M74">
        <f>SUMPRODUCT($R$21:$R$60,SUMIFS(sPort,sItem,$B$21:$B$60,sDate,"&gt;="&amp;K74,sDate,"&lt;"&amp;L74))</f>
        <v/>
      </c>
      <c r="N74">
        <f>SUMPRODUCT($S$21:$S$60,SUMIFS(sPort,sItem,$B$21:$B$60,sDate,"&gt;="&amp;K74,sDate,"&lt;"&amp;L74))</f>
        <v/>
      </c>
      <c r="O74">
        <f>IF(AND(F74&gt;0,M74&gt;0),F74/M74-1,"")</f>
        <v/>
      </c>
      <c r="P74">
        <f>IF(F74&gt;0,F74,NA())</f>
        <v/>
      </c>
      <c r="Q74">
        <f>IF(U74&gt;0,U74,NA())</f>
        <v/>
      </c>
      <c r="R74">
        <f>IF(H74="",NA(),H74)</f>
        <v/>
      </c>
      <c r="S74">
        <f>Settings!$D$10</f>
        <v/>
      </c>
      <c r="T74">
        <f>IF(F74&gt;0,M74,"")</f>
        <v/>
      </c>
      <c r="U74">
        <f>SUMPRODUCT($R$21:$R$60,SUMIFS(sPort,sItem,$B$21:$B$60,sDate,"&gt;="&amp;K74,sDate,"&lt;"&amp;EDATE(K74,1)))</f>
        <v/>
      </c>
    </row>
    <row r="75">
      <c r="A75" t="n">
        <v>6</v>
      </c>
      <c r="B75">
        <f>Lang!$B$48</f>
        <v/>
      </c>
      <c r="C75">
        <f>DATE($B$2,A75,1)</f>
        <v/>
      </c>
      <c r="D75">
        <f>MIN(EDATE(C75,1),$B$7+1)</f>
        <v/>
      </c>
      <c r="E75">
        <f>D75&gt;C75</f>
        <v/>
      </c>
      <c r="F75">
        <f>IF(E75,SUMPRODUCT($R$21:$R$60,SUMIFS(sPort,sItem,$B$21:$B$60,sDate,"&gt;="&amp;C75,sDate,"&lt;"&amp;D75)),0)</f>
        <v/>
      </c>
      <c r="G75">
        <f>IF(E75,SUMPRODUCT($S$21:$S$60,SUMIFS(sPort,sItem,$B$21:$B$60,sDate,"&gt;="&amp;C75,sDate,"&lt;"&amp;D75)),0)</f>
        <v/>
      </c>
      <c r="H75">
        <f>IF(F75&gt;0,G75/F75,"")</f>
        <v/>
      </c>
      <c r="I75">
        <f>F75-G75</f>
        <v/>
      </c>
      <c r="J75">
        <f>IF(E75,SUMPRODUCT($F$21:$F$60,SUMIFS(sPort,sItem,$B$21:$B$60,sDate,"&gt;="&amp;C75,sDate,"&lt;"&amp;D75)),0)</f>
        <v/>
      </c>
      <c r="K75">
        <f>DATE($B$3,A75,1)</f>
        <v/>
      </c>
      <c r="L75">
        <f>IF(E75,EDATE(D75,-12*$B$11),EDATE(K75,1))</f>
        <v/>
      </c>
      <c r="M75">
        <f>SUMPRODUCT($R$21:$R$60,SUMIFS(sPort,sItem,$B$21:$B$60,sDate,"&gt;="&amp;K75,sDate,"&lt;"&amp;L75))</f>
        <v/>
      </c>
      <c r="N75">
        <f>SUMPRODUCT($S$21:$S$60,SUMIFS(sPort,sItem,$B$21:$B$60,sDate,"&gt;="&amp;K75,sDate,"&lt;"&amp;L75))</f>
        <v/>
      </c>
      <c r="O75">
        <f>IF(AND(F75&gt;0,M75&gt;0),F75/M75-1,"")</f>
        <v/>
      </c>
      <c r="P75">
        <f>IF(F75&gt;0,F75,NA())</f>
        <v/>
      </c>
      <c r="Q75">
        <f>IF(U75&gt;0,U75,NA())</f>
        <v/>
      </c>
      <c r="R75">
        <f>IF(H75="",NA(),H75)</f>
        <v/>
      </c>
      <c r="S75">
        <f>Settings!$D$10</f>
        <v/>
      </c>
      <c r="T75">
        <f>IF(F75&gt;0,M75,"")</f>
        <v/>
      </c>
      <c r="U75">
        <f>SUMPRODUCT($R$21:$R$60,SUMIFS(sPort,sItem,$B$21:$B$60,sDate,"&gt;="&amp;K75,sDate,"&lt;"&amp;EDATE(K75,1)))</f>
        <v/>
      </c>
    </row>
    <row r="76">
      <c r="A76" t="n">
        <v>7</v>
      </c>
      <c r="B76">
        <f>Lang!$B$49</f>
        <v/>
      </c>
      <c r="C76">
        <f>DATE($B$2,A76,1)</f>
        <v/>
      </c>
      <c r="D76">
        <f>MIN(EDATE(C76,1),$B$7+1)</f>
        <v/>
      </c>
      <c r="E76">
        <f>D76&gt;C76</f>
        <v/>
      </c>
      <c r="F76">
        <f>IF(E76,SUMPRODUCT($R$21:$R$60,SUMIFS(sPort,sItem,$B$21:$B$60,sDate,"&gt;="&amp;C76,sDate,"&lt;"&amp;D76)),0)</f>
        <v/>
      </c>
      <c r="G76">
        <f>IF(E76,SUMPRODUCT($S$21:$S$60,SUMIFS(sPort,sItem,$B$21:$B$60,sDate,"&gt;="&amp;C76,sDate,"&lt;"&amp;D76)),0)</f>
        <v/>
      </c>
      <c r="H76">
        <f>IF(F76&gt;0,G76/F76,"")</f>
        <v/>
      </c>
      <c r="I76">
        <f>F76-G76</f>
        <v/>
      </c>
      <c r="J76">
        <f>IF(E76,SUMPRODUCT($F$21:$F$60,SUMIFS(sPort,sItem,$B$21:$B$60,sDate,"&gt;="&amp;C76,sDate,"&lt;"&amp;D76)),0)</f>
        <v/>
      </c>
      <c r="K76">
        <f>DATE($B$3,A76,1)</f>
        <v/>
      </c>
      <c r="L76">
        <f>IF(E76,EDATE(D76,-12*$B$11),EDATE(K76,1))</f>
        <v/>
      </c>
      <c r="M76">
        <f>SUMPRODUCT($R$21:$R$60,SUMIFS(sPort,sItem,$B$21:$B$60,sDate,"&gt;="&amp;K76,sDate,"&lt;"&amp;L76))</f>
        <v/>
      </c>
      <c r="N76">
        <f>SUMPRODUCT($S$21:$S$60,SUMIFS(sPort,sItem,$B$21:$B$60,sDate,"&gt;="&amp;K76,sDate,"&lt;"&amp;L76))</f>
        <v/>
      </c>
      <c r="O76">
        <f>IF(AND(F76&gt;0,M76&gt;0),F76/M76-1,"")</f>
        <v/>
      </c>
      <c r="P76">
        <f>IF(F76&gt;0,F76,NA())</f>
        <v/>
      </c>
      <c r="Q76">
        <f>IF(U76&gt;0,U76,NA())</f>
        <v/>
      </c>
      <c r="R76">
        <f>IF(H76="",NA(),H76)</f>
        <v/>
      </c>
      <c r="S76">
        <f>Settings!$D$10</f>
        <v/>
      </c>
      <c r="T76">
        <f>IF(F76&gt;0,M76,"")</f>
        <v/>
      </c>
      <c r="U76">
        <f>SUMPRODUCT($R$21:$R$60,SUMIFS(sPort,sItem,$B$21:$B$60,sDate,"&gt;="&amp;K76,sDate,"&lt;"&amp;EDATE(K76,1)))</f>
        <v/>
      </c>
    </row>
    <row r="77">
      <c r="A77" t="n">
        <v>8</v>
      </c>
      <c r="B77">
        <f>Lang!$B$50</f>
        <v/>
      </c>
      <c r="C77">
        <f>DATE($B$2,A77,1)</f>
        <v/>
      </c>
      <c r="D77">
        <f>MIN(EDATE(C77,1),$B$7+1)</f>
        <v/>
      </c>
      <c r="E77">
        <f>D77&gt;C77</f>
        <v/>
      </c>
      <c r="F77">
        <f>IF(E77,SUMPRODUCT($R$21:$R$60,SUMIFS(sPort,sItem,$B$21:$B$60,sDate,"&gt;="&amp;C77,sDate,"&lt;"&amp;D77)),0)</f>
        <v/>
      </c>
      <c r="G77">
        <f>IF(E77,SUMPRODUCT($S$21:$S$60,SUMIFS(sPort,sItem,$B$21:$B$60,sDate,"&gt;="&amp;C77,sDate,"&lt;"&amp;D77)),0)</f>
        <v/>
      </c>
      <c r="H77">
        <f>IF(F77&gt;0,G77/F77,"")</f>
        <v/>
      </c>
      <c r="I77">
        <f>F77-G77</f>
        <v/>
      </c>
      <c r="J77">
        <f>IF(E77,SUMPRODUCT($F$21:$F$60,SUMIFS(sPort,sItem,$B$21:$B$60,sDate,"&gt;="&amp;C77,sDate,"&lt;"&amp;D77)),0)</f>
        <v/>
      </c>
      <c r="K77">
        <f>DATE($B$3,A77,1)</f>
        <v/>
      </c>
      <c r="L77">
        <f>IF(E77,EDATE(D77,-12*$B$11),EDATE(K77,1))</f>
        <v/>
      </c>
      <c r="M77">
        <f>SUMPRODUCT($R$21:$R$60,SUMIFS(sPort,sItem,$B$21:$B$60,sDate,"&gt;="&amp;K77,sDate,"&lt;"&amp;L77))</f>
        <v/>
      </c>
      <c r="N77">
        <f>SUMPRODUCT($S$21:$S$60,SUMIFS(sPort,sItem,$B$21:$B$60,sDate,"&gt;="&amp;K77,sDate,"&lt;"&amp;L77))</f>
        <v/>
      </c>
      <c r="O77">
        <f>IF(AND(F77&gt;0,M77&gt;0),F77/M77-1,"")</f>
        <v/>
      </c>
      <c r="P77">
        <f>IF(F77&gt;0,F77,NA())</f>
        <v/>
      </c>
      <c r="Q77">
        <f>IF(U77&gt;0,U77,NA())</f>
        <v/>
      </c>
      <c r="R77">
        <f>IF(H77="",NA(),H77)</f>
        <v/>
      </c>
      <c r="S77">
        <f>Settings!$D$10</f>
        <v/>
      </c>
      <c r="T77">
        <f>IF(F77&gt;0,M77,"")</f>
        <v/>
      </c>
      <c r="U77">
        <f>SUMPRODUCT($R$21:$R$60,SUMIFS(sPort,sItem,$B$21:$B$60,sDate,"&gt;="&amp;K77,sDate,"&lt;"&amp;EDATE(K77,1)))</f>
        <v/>
      </c>
    </row>
    <row r="78">
      <c r="A78" t="n">
        <v>9</v>
      </c>
      <c r="B78">
        <f>Lang!$B$51</f>
        <v/>
      </c>
      <c r="C78">
        <f>DATE($B$2,A78,1)</f>
        <v/>
      </c>
      <c r="D78">
        <f>MIN(EDATE(C78,1),$B$7+1)</f>
        <v/>
      </c>
      <c r="E78">
        <f>D78&gt;C78</f>
        <v/>
      </c>
      <c r="F78">
        <f>IF(E78,SUMPRODUCT($R$21:$R$60,SUMIFS(sPort,sItem,$B$21:$B$60,sDate,"&gt;="&amp;C78,sDate,"&lt;"&amp;D78)),0)</f>
        <v/>
      </c>
      <c r="G78">
        <f>IF(E78,SUMPRODUCT($S$21:$S$60,SUMIFS(sPort,sItem,$B$21:$B$60,sDate,"&gt;="&amp;C78,sDate,"&lt;"&amp;D78)),0)</f>
        <v/>
      </c>
      <c r="H78">
        <f>IF(F78&gt;0,G78/F78,"")</f>
        <v/>
      </c>
      <c r="I78">
        <f>F78-G78</f>
        <v/>
      </c>
      <c r="J78">
        <f>IF(E78,SUMPRODUCT($F$21:$F$60,SUMIFS(sPort,sItem,$B$21:$B$60,sDate,"&gt;="&amp;C78,sDate,"&lt;"&amp;D78)),0)</f>
        <v/>
      </c>
      <c r="K78">
        <f>DATE($B$3,A78,1)</f>
        <v/>
      </c>
      <c r="L78">
        <f>IF(E78,EDATE(D78,-12*$B$11),EDATE(K78,1))</f>
        <v/>
      </c>
      <c r="M78">
        <f>SUMPRODUCT($R$21:$R$60,SUMIFS(sPort,sItem,$B$21:$B$60,sDate,"&gt;="&amp;K78,sDate,"&lt;"&amp;L78))</f>
        <v/>
      </c>
      <c r="N78">
        <f>SUMPRODUCT($S$21:$S$60,SUMIFS(sPort,sItem,$B$21:$B$60,sDate,"&gt;="&amp;K78,sDate,"&lt;"&amp;L78))</f>
        <v/>
      </c>
      <c r="O78">
        <f>IF(AND(F78&gt;0,M78&gt;0),F78/M78-1,"")</f>
        <v/>
      </c>
      <c r="P78">
        <f>IF(F78&gt;0,F78,NA())</f>
        <v/>
      </c>
      <c r="Q78">
        <f>IF(U78&gt;0,U78,NA())</f>
        <v/>
      </c>
      <c r="R78">
        <f>IF(H78="",NA(),H78)</f>
        <v/>
      </c>
      <c r="S78">
        <f>Settings!$D$10</f>
        <v/>
      </c>
      <c r="T78">
        <f>IF(F78&gt;0,M78,"")</f>
        <v/>
      </c>
      <c r="U78">
        <f>SUMPRODUCT($R$21:$R$60,SUMIFS(sPort,sItem,$B$21:$B$60,sDate,"&gt;="&amp;K78,sDate,"&lt;"&amp;EDATE(K78,1)))</f>
        <v/>
      </c>
    </row>
    <row r="79">
      <c r="A79" t="n">
        <v>10</v>
      </c>
      <c r="B79">
        <f>Lang!$B$52</f>
        <v/>
      </c>
      <c r="C79">
        <f>DATE($B$2,A79,1)</f>
        <v/>
      </c>
      <c r="D79">
        <f>MIN(EDATE(C79,1),$B$7+1)</f>
        <v/>
      </c>
      <c r="E79">
        <f>D79&gt;C79</f>
        <v/>
      </c>
      <c r="F79">
        <f>IF(E79,SUMPRODUCT($R$21:$R$60,SUMIFS(sPort,sItem,$B$21:$B$60,sDate,"&gt;="&amp;C79,sDate,"&lt;"&amp;D79)),0)</f>
        <v/>
      </c>
      <c r="G79">
        <f>IF(E79,SUMPRODUCT($S$21:$S$60,SUMIFS(sPort,sItem,$B$21:$B$60,sDate,"&gt;="&amp;C79,sDate,"&lt;"&amp;D79)),0)</f>
        <v/>
      </c>
      <c r="H79">
        <f>IF(F79&gt;0,G79/F79,"")</f>
        <v/>
      </c>
      <c r="I79">
        <f>F79-G79</f>
        <v/>
      </c>
      <c r="J79">
        <f>IF(E79,SUMPRODUCT($F$21:$F$60,SUMIFS(sPort,sItem,$B$21:$B$60,sDate,"&gt;="&amp;C79,sDate,"&lt;"&amp;D79)),0)</f>
        <v/>
      </c>
      <c r="K79">
        <f>DATE($B$3,A79,1)</f>
        <v/>
      </c>
      <c r="L79">
        <f>IF(E79,EDATE(D79,-12*$B$11),EDATE(K79,1))</f>
        <v/>
      </c>
      <c r="M79">
        <f>SUMPRODUCT($R$21:$R$60,SUMIFS(sPort,sItem,$B$21:$B$60,sDate,"&gt;="&amp;K79,sDate,"&lt;"&amp;L79))</f>
        <v/>
      </c>
      <c r="N79">
        <f>SUMPRODUCT($S$21:$S$60,SUMIFS(sPort,sItem,$B$21:$B$60,sDate,"&gt;="&amp;K79,sDate,"&lt;"&amp;L79))</f>
        <v/>
      </c>
      <c r="O79">
        <f>IF(AND(F79&gt;0,M79&gt;0),F79/M79-1,"")</f>
        <v/>
      </c>
      <c r="P79">
        <f>IF(F79&gt;0,F79,NA())</f>
        <v/>
      </c>
      <c r="Q79">
        <f>IF(U79&gt;0,U79,NA())</f>
        <v/>
      </c>
      <c r="R79">
        <f>IF(H79="",NA(),H79)</f>
        <v/>
      </c>
      <c r="S79">
        <f>Settings!$D$10</f>
        <v/>
      </c>
      <c r="T79">
        <f>IF(F79&gt;0,M79,"")</f>
        <v/>
      </c>
      <c r="U79">
        <f>SUMPRODUCT($R$21:$R$60,SUMIFS(sPort,sItem,$B$21:$B$60,sDate,"&gt;="&amp;K79,sDate,"&lt;"&amp;EDATE(K79,1)))</f>
        <v/>
      </c>
    </row>
    <row r="80">
      <c r="A80" t="n">
        <v>11</v>
      </c>
      <c r="B80">
        <f>Lang!$B$53</f>
        <v/>
      </c>
      <c r="C80">
        <f>DATE($B$2,A80,1)</f>
        <v/>
      </c>
      <c r="D80">
        <f>MIN(EDATE(C80,1),$B$7+1)</f>
        <v/>
      </c>
      <c r="E80">
        <f>D80&gt;C80</f>
        <v/>
      </c>
      <c r="F80">
        <f>IF(E80,SUMPRODUCT($R$21:$R$60,SUMIFS(sPort,sItem,$B$21:$B$60,sDate,"&gt;="&amp;C80,sDate,"&lt;"&amp;D80)),0)</f>
        <v/>
      </c>
      <c r="G80">
        <f>IF(E80,SUMPRODUCT($S$21:$S$60,SUMIFS(sPort,sItem,$B$21:$B$60,sDate,"&gt;="&amp;C80,sDate,"&lt;"&amp;D80)),0)</f>
        <v/>
      </c>
      <c r="H80">
        <f>IF(F80&gt;0,G80/F80,"")</f>
        <v/>
      </c>
      <c r="I80">
        <f>F80-G80</f>
        <v/>
      </c>
      <c r="J80">
        <f>IF(E80,SUMPRODUCT($F$21:$F$60,SUMIFS(sPort,sItem,$B$21:$B$60,sDate,"&gt;="&amp;C80,sDate,"&lt;"&amp;D80)),0)</f>
        <v/>
      </c>
      <c r="K80">
        <f>DATE($B$3,A80,1)</f>
        <v/>
      </c>
      <c r="L80">
        <f>IF(E80,EDATE(D80,-12*$B$11),EDATE(K80,1))</f>
        <v/>
      </c>
      <c r="M80">
        <f>SUMPRODUCT($R$21:$R$60,SUMIFS(sPort,sItem,$B$21:$B$60,sDate,"&gt;="&amp;K80,sDate,"&lt;"&amp;L80))</f>
        <v/>
      </c>
      <c r="N80">
        <f>SUMPRODUCT($S$21:$S$60,SUMIFS(sPort,sItem,$B$21:$B$60,sDate,"&gt;="&amp;K80,sDate,"&lt;"&amp;L80))</f>
        <v/>
      </c>
      <c r="O80">
        <f>IF(AND(F80&gt;0,M80&gt;0),F80/M80-1,"")</f>
        <v/>
      </c>
      <c r="P80">
        <f>IF(F80&gt;0,F80,NA())</f>
        <v/>
      </c>
      <c r="Q80">
        <f>IF(U80&gt;0,U80,NA())</f>
        <v/>
      </c>
      <c r="R80">
        <f>IF(H80="",NA(),H80)</f>
        <v/>
      </c>
      <c r="S80">
        <f>Settings!$D$10</f>
        <v/>
      </c>
      <c r="T80">
        <f>IF(F80&gt;0,M80,"")</f>
        <v/>
      </c>
      <c r="U80">
        <f>SUMPRODUCT($R$21:$R$60,SUMIFS(sPort,sItem,$B$21:$B$60,sDate,"&gt;="&amp;K80,sDate,"&lt;"&amp;EDATE(K80,1)))</f>
        <v/>
      </c>
    </row>
    <row r="81">
      <c r="A81" t="n">
        <v>12</v>
      </c>
      <c r="B81">
        <f>Lang!$B$54</f>
        <v/>
      </c>
      <c r="C81">
        <f>DATE($B$2,A81,1)</f>
        <v/>
      </c>
      <c r="D81">
        <f>MIN(EDATE(C81,1),$B$7+1)</f>
        <v/>
      </c>
      <c r="E81">
        <f>D81&gt;C81</f>
        <v/>
      </c>
      <c r="F81">
        <f>IF(E81,SUMPRODUCT($R$21:$R$60,SUMIFS(sPort,sItem,$B$21:$B$60,sDate,"&gt;="&amp;C81,sDate,"&lt;"&amp;D81)),0)</f>
        <v/>
      </c>
      <c r="G81">
        <f>IF(E81,SUMPRODUCT($S$21:$S$60,SUMIFS(sPort,sItem,$B$21:$B$60,sDate,"&gt;="&amp;C81,sDate,"&lt;"&amp;D81)),0)</f>
        <v/>
      </c>
      <c r="H81">
        <f>IF(F81&gt;0,G81/F81,"")</f>
        <v/>
      </c>
      <c r="I81">
        <f>F81-G81</f>
        <v/>
      </c>
      <c r="J81">
        <f>IF(E81,SUMPRODUCT($F$21:$F$60,SUMIFS(sPort,sItem,$B$21:$B$60,sDate,"&gt;="&amp;C81,sDate,"&lt;"&amp;D81)),0)</f>
        <v/>
      </c>
      <c r="K81">
        <f>DATE($B$3,A81,1)</f>
        <v/>
      </c>
      <c r="L81">
        <f>IF(E81,EDATE(D81,-12*$B$11),EDATE(K81,1))</f>
        <v/>
      </c>
      <c r="M81">
        <f>SUMPRODUCT($R$21:$R$60,SUMIFS(sPort,sItem,$B$21:$B$60,sDate,"&gt;="&amp;K81,sDate,"&lt;"&amp;L81))</f>
        <v/>
      </c>
      <c r="N81">
        <f>SUMPRODUCT($S$21:$S$60,SUMIFS(sPort,sItem,$B$21:$B$60,sDate,"&gt;="&amp;K81,sDate,"&lt;"&amp;L81))</f>
        <v/>
      </c>
      <c r="O81">
        <f>IF(AND(F81&gt;0,M81&gt;0),F81/M81-1,"")</f>
        <v/>
      </c>
      <c r="P81">
        <f>IF(F81&gt;0,F81,NA())</f>
        <v/>
      </c>
      <c r="Q81">
        <f>IF(U81&gt;0,U81,NA())</f>
        <v/>
      </c>
      <c r="R81">
        <f>IF(H81="",NA(),H81)</f>
        <v/>
      </c>
      <c r="S81">
        <f>Settings!$D$10</f>
        <v/>
      </c>
      <c r="T81">
        <f>IF(F81&gt;0,M81,"")</f>
        <v/>
      </c>
      <c r="U81">
        <f>SUMPRODUCT($R$21:$R$60,SUMIFS(sPort,sItem,$B$21:$B$60,sDate,"&gt;="&amp;K81,sDate,"&lt;"&amp;EDATE(K81,1)))</f>
        <v/>
      </c>
    </row>
    <row r="90">
      <c r="A90" t="n">
        <v>1</v>
      </c>
      <c r="B90">
        <f>Lang!$B$55</f>
        <v/>
      </c>
      <c r="C90">
        <f>SUMPRODUCT((sDate&gt;=$B$8)*(sDate&lt;$B$10)*(WEEKDAY(sDate,2)=A90)*sPort*SUMIF($B$21:$B$60,sItem,$R$21:$R$60))</f>
        <v/>
      </c>
      <c r="D90">
        <f>MAX(0,INT(($B$10-$B$8-1-MOD(A90-WEEKDAY($B$8,2),7))/7)+1)</f>
        <v/>
      </c>
      <c r="E90">
        <f>IF(D90&gt;0,C90/D90,0)</f>
        <v/>
      </c>
    </row>
    <row r="91">
      <c r="A91" t="n">
        <v>2</v>
      </c>
      <c r="B91">
        <f>Lang!$B$56</f>
        <v/>
      </c>
      <c r="C91">
        <f>SUMPRODUCT((sDate&gt;=$B$8)*(sDate&lt;$B$10)*(WEEKDAY(sDate,2)=A91)*sPort*SUMIF($B$21:$B$60,sItem,$R$21:$R$60))</f>
        <v/>
      </c>
      <c r="D91">
        <f>MAX(0,INT(($B$10-$B$8-1-MOD(A91-WEEKDAY($B$8,2),7))/7)+1)</f>
        <v/>
      </c>
      <c r="E91">
        <f>IF(D91&gt;0,C91/D91,0)</f>
        <v/>
      </c>
    </row>
    <row r="92">
      <c r="A92" t="n">
        <v>3</v>
      </c>
      <c r="B92">
        <f>Lang!$B$57</f>
        <v/>
      </c>
      <c r="C92">
        <f>SUMPRODUCT((sDate&gt;=$B$8)*(sDate&lt;$B$10)*(WEEKDAY(sDate,2)=A92)*sPort*SUMIF($B$21:$B$60,sItem,$R$21:$R$60))</f>
        <v/>
      </c>
      <c r="D92">
        <f>MAX(0,INT(($B$10-$B$8-1-MOD(A92-WEEKDAY($B$8,2),7))/7)+1)</f>
        <v/>
      </c>
      <c r="E92">
        <f>IF(D92&gt;0,C92/D92,0)</f>
        <v/>
      </c>
    </row>
    <row r="93">
      <c r="A93" t="n">
        <v>4</v>
      </c>
      <c r="B93">
        <f>Lang!$B$58</f>
        <v/>
      </c>
      <c r="C93">
        <f>SUMPRODUCT((sDate&gt;=$B$8)*(sDate&lt;$B$10)*(WEEKDAY(sDate,2)=A93)*sPort*SUMIF($B$21:$B$60,sItem,$R$21:$R$60))</f>
        <v/>
      </c>
      <c r="D93">
        <f>MAX(0,INT(($B$10-$B$8-1-MOD(A93-WEEKDAY($B$8,2),7))/7)+1)</f>
        <v/>
      </c>
      <c r="E93">
        <f>IF(D93&gt;0,C93/D93,0)</f>
        <v/>
      </c>
    </row>
    <row r="94">
      <c r="A94" t="n">
        <v>5</v>
      </c>
      <c r="B94">
        <f>Lang!$B$59</f>
        <v/>
      </c>
      <c r="C94">
        <f>SUMPRODUCT((sDate&gt;=$B$8)*(sDate&lt;$B$10)*(WEEKDAY(sDate,2)=A94)*sPort*SUMIF($B$21:$B$60,sItem,$R$21:$R$60))</f>
        <v/>
      </c>
      <c r="D94">
        <f>MAX(0,INT(($B$10-$B$8-1-MOD(A94-WEEKDAY($B$8,2),7))/7)+1)</f>
        <v/>
      </c>
      <c r="E94">
        <f>IF(D94&gt;0,C94/D94,0)</f>
        <v/>
      </c>
    </row>
    <row r="95">
      <c r="A95" t="n">
        <v>6</v>
      </c>
      <c r="B95">
        <f>Lang!$B$60</f>
        <v/>
      </c>
      <c r="C95">
        <f>SUMPRODUCT((sDate&gt;=$B$8)*(sDate&lt;$B$10)*(WEEKDAY(sDate,2)=A95)*sPort*SUMIF($B$21:$B$60,sItem,$R$21:$R$60))</f>
        <v/>
      </c>
      <c r="D95">
        <f>MAX(0,INT(($B$10-$B$8-1-MOD(A95-WEEKDAY($B$8,2),7))/7)+1)</f>
        <v/>
      </c>
      <c r="E95">
        <f>IF(D95&gt;0,C95/D95,0)</f>
        <v/>
      </c>
    </row>
    <row r="96">
      <c r="A96" t="n">
        <v>7</v>
      </c>
      <c r="B96">
        <f>Lang!$B$61</f>
        <v/>
      </c>
      <c r="C96">
        <f>SUMPRODUCT((sDate&gt;=$B$8)*(sDate&lt;$B$10)*(WEEKDAY(sDate,2)=A96)*sPort*SUMIF($B$21:$B$60,sItem,$R$21:$R$60))</f>
        <v/>
      </c>
      <c r="D96">
        <f>MAX(0,INT(($B$10-$B$8-1-MOD(A96-WEEKDAY($B$8,2),7))/7)+1)</f>
        <v/>
      </c>
      <c r="E96">
        <f>IF(D96&gt;0,C96/D96,0)</f>
        <v/>
      </c>
    </row>
    <row r="100">
      <c r="A100" t="n">
        <v>1</v>
      </c>
      <c r="B100">
        <f>IFERROR(LARGE($Q$21:$Q$60,A100),"")</f>
        <v/>
      </c>
      <c r="C100">
        <f>IF(B100="","",MATCH(B100,$Q$21:$Q$60,0))</f>
        <v/>
      </c>
      <c r="D100">
        <f>IF(C100="","",INDEX($B$21:$B$60,C100))</f>
        <v/>
      </c>
      <c r="E100">
        <f>IF(C100="","",INDEX($C$21:$C$60,C100))</f>
        <v/>
      </c>
      <c r="F100">
        <f>IF(C100="","",INDEX($G$21:$G$60,C100))</f>
        <v/>
      </c>
      <c r="G100">
        <f>IF(C100="","",INDEX($K$21:$K$60,C100))</f>
        <v/>
      </c>
      <c r="H100">
        <f>IF(C100="","",INDEX($U$21:$U$60,C100))</f>
        <v/>
      </c>
      <c r="I100">
        <f>IF(D100=""," ",D100)</f>
        <v/>
      </c>
      <c r="J100">
        <f>IF(C100="",NA(),G100)</f>
        <v/>
      </c>
    </row>
    <row r="101">
      <c r="A101" t="n">
        <v>2</v>
      </c>
      <c r="B101">
        <f>IFERROR(LARGE($Q$21:$Q$60,A101),"")</f>
        <v/>
      </c>
      <c r="C101">
        <f>IF(B101="","",MATCH(B101,$Q$21:$Q$60,0))</f>
        <v/>
      </c>
      <c r="D101">
        <f>IF(C101="","",INDEX($B$21:$B$60,C101))</f>
        <v/>
      </c>
      <c r="E101">
        <f>IF(C101="","",INDEX($C$21:$C$60,C101))</f>
        <v/>
      </c>
      <c r="F101">
        <f>IF(C101="","",INDEX($G$21:$G$60,C101))</f>
        <v/>
      </c>
      <c r="G101">
        <f>IF(C101="","",INDEX($K$21:$K$60,C101))</f>
        <v/>
      </c>
      <c r="H101">
        <f>IF(C101="","",INDEX($U$21:$U$60,C101))</f>
        <v/>
      </c>
      <c r="I101">
        <f>IF(D101=""," ",D101)</f>
        <v/>
      </c>
      <c r="J101">
        <f>IF(C101="",NA(),G101)</f>
        <v/>
      </c>
    </row>
    <row r="102">
      <c r="A102" t="n">
        <v>3</v>
      </c>
      <c r="B102">
        <f>IFERROR(LARGE($Q$21:$Q$60,A102),"")</f>
        <v/>
      </c>
      <c r="C102">
        <f>IF(B102="","",MATCH(B102,$Q$21:$Q$60,0))</f>
        <v/>
      </c>
      <c r="D102">
        <f>IF(C102="","",INDEX($B$21:$B$60,C102))</f>
        <v/>
      </c>
      <c r="E102">
        <f>IF(C102="","",INDEX($C$21:$C$60,C102))</f>
        <v/>
      </c>
      <c r="F102">
        <f>IF(C102="","",INDEX($G$21:$G$60,C102))</f>
        <v/>
      </c>
      <c r="G102">
        <f>IF(C102="","",INDEX($K$21:$K$60,C102))</f>
        <v/>
      </c>
      <c r="H102">
        <f>IF(C102="","",INDEX($U$21:$U$60,C102))</f>
        <v/>
      </c>
      <c r="I102">
        <f>IF(D102=""," ",D102)</f>
        <v/>
      </c>
      <c r="J102">
        <f>IF(C102="",NA(),G102)</f>
        <v/>
      </c>
    </row>
    <row r="103">
      <c r="A103" t="n">
        <v>4</v>
      </c>
      <c r="B103">
        <f>IFERROR(LARGE($Q$21:$Q$60,A103),"")</f>
        <v/>
      </c>
      <c r="C103">
        <f>IF(B103="","",MATCH(B103,$Q$21:$Q$60,0))</f>
        <v/>
      </c>
      <c r="D103">
        <f>IF(C103="","",INDEX($B$21:$B$60,C103))</f>
        <v/>
      </c>
      <c r="E103">
        <f>IF(C103="","",INDEX($C$21:$C$60,C103))</f>
        <v/>
      </c>
      <c r="F103">
        <f>IF(C103="","",INDEX($G$21:$G$60,C103))</f>
        <v/>
      </c>
      <c r="G103">
        <f>IF(C103="","",INDEX($K$21:$K$60,C103))</f>
        <v/>
      </c>
      <c r="H103">
        <f>IF(C103="","",INDEX($U$21:$U$60,C103))</f>
        <v/>
      </c>
      <c r="I103">
        <f>IF(D103=""," ",D103)</f>
        <v/>
      </c>
      <c r="J103">
        <f>IF(C103="",NA(),G103)</f>
        <v/>
      </c>
    </row>
    <row r="104">
      <c r="A104" t="n">
        <v>5</v>
      </c>
      <c r="B104">
        <f>IFERROR(LARGE($Q$21:$Q$60,A104),"")</f>
        <v/>
      </c>
      <c r="C104">
        <f>IF(B104="","",MATCH(B104,$Q$21:$Q$60,0))</f>
        <v/>
      </c>
      <c r="D104">
        <f>IF(C104="","",INDEX($B$21:$B$60,C104))</f>
        <v/>
      </c>
      <c r="E104">
        <f>IF(C104="","",INDEX($C$21:$C$60,C104))</f>
        <v/>
      </c>
      <c r="F104">
        <f>IF(C104="","",INDEX($G$21:$G$60,C104))</f>
        <v/>
      </c>
      <c r="G104">
        <f>IF(C104="","",INDEX($K$21:$K$60,C104))</f>
        <v/>
      </c>
      <c r="H104">
        <f>IF(C104="","",INDEX($U$21:$U$60,C104))</f>
        <v/>
      </c>
      <c r="I104">
        <f>IF(D104=""," ",D104)</f>
        <v/>
      </c>
      <c r="J104">
        <f>IF(C104="",NA(),G104)</f>
        <v/>
      </c>
    </row>
    <row r="105">
      <c r="A105" t="n">
        <v>6</v>
      </c>
      <c r="B105">
        <f>IFERROR(LARGE($Q$21:$Q$60,A105),"")</f>
        <v/>
      </c>
      <c r="C105">
        <f>IF(B105="","",MATCH(B105,$Q$21:$Q$60,0))</f>
        <v/>
      </c>
      <c r="D105">
        <f>IF(C105="","",INDEX($B$21:$B$60,C105))</f>
        <v/>
      </c>
      <c r="E105">
        <f>IF(C105="","",INDEX($C$21:$C$60,C105))</f>
        <v/>
      </c>
      <c r="F105">
        <f>IF(C105="","",INDEX($G$21:$G$60,C105))</f>
        <v/>
      </c>
      <c r="G105">
        <f>IF(C105="","",INDEX($K$21:$K$60,C105))</f>
        <v/>
      </c>
      <c r="H105">
        <f>IF(C105="","",INDEX($U$21:$U$60,C105))</f>
        <v/>
      </c>
      <c r="I105">
        <f>IF(D105=""," ",D105)</f>
        <v/>
      </c>
      <c r="J105">
        <f>IF(C105="",NA(),G105)</f>
        <v/>
      </c>
    </row>
    <row r="106">
      <c r="A106" t="n">
        <v>7</v>
      </c>
      <c r="B106">
        <f>IFERROR(LARGE($Q$21:$Q$60,A106),"")</f>
        <v/>
      </c>
      <c r="C106">
        <f>IF(B106="","",MATCH(B106,$Q$21:$Q$60,0))</f>
        <v/>
      </c>
      <c r="D106">
        <f>IF(C106="","",INDEX($B$21:$B$60,C106))</f>
        <v/>
      </c>
      <c r="E106">
        <f>IF(C106="","",INDEX($C$21:$C$60,C106))</f>
        <v/>
      </c>
      <c r="F106">
        <f>IF(C106="","",INDEX($G$21:$G$60,C106))</f>
        <v/>
      </c>
      <c r="G106">
        <f>IF(C106="","",INDEX($K$21:$K$60,C106))</f>
        <v/>
      </c>
      <c r="H106">
        <f>IF(C106="","",INDEX($U$21:$U$60,C106))</f>
        <v/>
      </c>
      <c r="I106">
        <f>IF(D106=""," ",D106)</f>
        <v/>
      </c>
      <c r="J106">
        <f>IF(C106="",NA(),G106)</f>
        <v/>
      </c>
    </row>
    <row r="107">
      <c r="A107" t="n">
        <v>8</v>
      </c>
      <c r="B107">
        <f>IFERROR(LARGE($Q$21:$Q$60,A107),"")</f>
        <v/>
      </c>
      <c r="C107">
        <f>IF(B107="","",MATCH(B107,$Q$21:$Q$60,0))</f>
        <v/>
      </c>
      <c r="D107">
        <f>IF(C107="","",INDEX($B$21:$B$60,C107))</f>
        <v/>
      </c>
      <c r="E107">
        <f>IF(C107="","",INDEX($C$21:$C$60,C107))</f>
        <v/>
      </c>
      <c r="F107">
        <f>IF(C107="","",INDEX($G$21:$G$60,C107))</f>
        <v/>
      </c>
      <c r="G107">
        <f>IF(C107="","",INDEX($K$21:$K$60,C107))</f>
        <v/>
      </c>
      <c r="H107">
        <f>IF(C107="","",INDEX($U$21:$U$60,C107))</f>
        <v/>
      </c>
      <c r="I107">
        <f>IF(D107=""," ",D107)</f>
        <v/>
      </c>
      <c r="J107">
        <f>IF(C107="",NA(),G107)</f>
        <v/>
      </c>
    </row>
    <row r="108">
      <c r="A108" t="n">
        <v>9</v>
      </c>
      <c r="B108">
        <f>IFERROR(LARGE($Q$21:$Q$60,A108),"")</f>
        <v/>
      </c>
      <c r="C108">
        <f>IF(B108="","",MATCH(B108,$Q$21:$Q$60,0))</f>
        <v/>
      </c>
      <c r="D108">
        <f>IF(C108="","",INDEX($B$21:$B$60,C108))</f>
        <v/>
      </c>
      <c r="E108">
        <f>IF(C108="","",INDEX($C$21:$C$60,C108))</f>
        <v/>
      </c>
      <c r="F108">
        <f>IF(C108="","",INDEX($G$21:$G$60,C108))</f>
        <v/>
      </c>
      <c r="G108">
        <f>IF(C108="","",INDEX($K$21:$K$60,C108))</f>
        <v/>
      </c>
      <c r="H108">
        <f>IF(C108="","",INDEX($U$21:$U$60,C108))</f>
        <v/>
      </c>
      <c r="I108">
        <f>IF(D108=""," ",D108)</f>
        <v/>
      </c>
      <c r="J108">
        <f>IF(C108="",NA(),G108)</f>
        <v/>
      </c>
    </row>
    <row r="109">
      <c r="A109" t="n">
        <v>10</v>
      </c>
      <c r="B109">
        <f>IFERROR(LARGE($Q$21:$Q$60,A109),"")</f>
        <v/>
      </c>
      <c r="C109">
        <f>IF(B109="","",MATCH(B109,$Q$21:$Q$60,0))</f>
        <v/>
      </c>
      <c r="D109">
        <f>IF(C109="","",INDEX($B$21:$B$60,C109))</f>
        <v/>
      </c>
      <c r="E109">
        <f>IF(C109="","",INDEX($C$21:$C$60,C109))</f>
        <v/>
      </c>
      <c r="F109">
        <f>IF(C109="","",INDEX($G$21:$G$60,C109))</f>
        <v/>
      </c>
      <c r="G109">
        <f>IF(C109="","",INDEX($K$21:$K$60,C109))</f>
        <v/>
      </c>
      <c r="H109">
        <f>IF(C109="","",INDEX($U$21:$U$60,C109))</f>
        <v/>
      </c>
      <c r="I109">
        <f>IF(D109=""," ",D109)</f>
        <v/>
      </c>
      <c r="J109">
        <f>IF(C109="",NA(),G109)</f>
        <v/>
      </c>
    </row>
  </sheetData>
  <sheetProtection selectLockedCells="0" selectUnlockedCells="0" sheet="1" objects="0" insertRows="1" insertHyperlinks="1" autoFilter="1" scenarios="0" formatColumns="0" deleteColumns="1" insertColumns="1" pivotTables="1" deleteRows="1" formatCells="1" formatRows="0" sort="1" password="E77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Keywan Fakhri</dc:creator>
  <dc:title xmlns:dc="http://purl.org/dc/elements/1.1/">KeyOne Restaurant Profit Analyzer</dc:title>
  <dc:subject xmlns:dc="http://purl.org/dc/elements/1.1/">Food cost, recipe costing and menu engineering template</dc:subject>
  <dcterms:created xmlns:dcterms="http://purl.org/dc/terms/" xmlns:xsi="http://www.w3.org/2001/XMLSchema-instance" xsi:type="dcterms:W3CDTF">2026-10-15T19:06:21Z</dcterms:created>
  <dcterms:modified xmlns:dcterms="http://purl.org/dc/terms/" xmlns:xsi="http://www.w3.org/2001/XMLSchema-instance" xsi:type="dcterms:W3CDTF">2026-10-15T19:06:22Z</dcterms:modified>
  <cp:lastModifiedBy>Keywan Fakhri</cp:lastModifiedBy>
  <cp:keywords>KeyOne, Keywan Fakhri, keywanfakhri.com, restaurant, food cost, menu engineering</cp:keywords>
</cp:coreProperties>
</file>